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IZVJEŠTAJI\Financijski plan\2023. - 2025\3. NAKON USVAJANJA - ispravak\"/>
    </mc:Choice>
  </mc:AlternateContent>
  <xr:revisionPtr revIDLastSave="0" documentId="13_ncr:1_{D42D598C-0E95-4202-866B-8B3D9C16B1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3" i="7" l="1"/>
  <c r="I122" i="7" s="1"/>
  <c r="H123" i="7"/>
  <c r="H122" i="7" s="1"/>
  <c r="G123" i="7"/>
  <c r="G122" i="7" s="1"/>
  <c r="F123" i="7"/>
  <c r="F122" i="7" s="1"/>
  <c r="E123" i="7"/>
  <c r="E122" i="7" s="1"/>
  <c r="I120" i="7"/>
  <c r="I119" i="7" s="1"/>
  <c r="H120" i="7"/>
  <c r="H119" i="7" s="1"/>
  <c r="G120" i="7"/>
  <c r="G119" i="7" s="1"/>
  <c r="F120" i="7"/>
  <c r="F119" i="7" s="1"/>
  <c r="E120" i="7"/>
  <c r="E119" i="7" s="1"/>
  <c r="F115" i="7"/>
  <c r="F114" i="7" s="1"/>
  <c r="G115" i="7"/>
  <c r="G114" i="7" s="1"/>
  <c r="H115" i="7"/>
  <c r="H114" i="7" s="1"/>
  <c r="I115" i="7"/>
  <c r="I114" i="7" s="1"/>
  <c r="E115" i="7"/>
  <c r="E114" i="7" s="1"/>
  <c r="F112" i="7"/>
  <c r="F111" i="7" s="1"/>
  <c r="G112" i="7"/>
  <c r="G111" i="7" s="1"/>
  <c r="H112" i="7"/>
  <c r="H111" i="7" s="1"/>
  <c r="I112" i="7"/>
  <c r="I111" i="7" s="1"/>
  <c r="E112" i="7"/>
  <c r="E111" i="7" s="1"/>
  <c r="F108" i="7"/>
  <c r="F107" i="7" s="1"/>
  <c r="F106" i="7" s="1"/>
  <c r="G108" i="7"/>
  <c r="G107" i="7" s="1"/>
  <c r="G106" i="7" s="1"/>
  <c r="H108" i="7"/>
  <c r="H107" i="7" s="1"/>
  <c r="H106" i="7" s="1"/>
  <c r="I108" i="7"/>
  <c r="I107" i="7" s="1"/>
  <c r="I106" i="7" s="1"/>
  <c r="E108" i="7"/>
  <c r="E107" i="7" s="1"/>
  <c r="E106" i="7" s="1"/>
  <c r="F104" i="7"/>
  <c r="F103" i="7" s="1"/>
  <c r="G104" i="7"/>
  <c r="G103" i="7" s="1"/>
  <c r="H104" i="7"/>
  <c r="H103" i="7" s="1"/>
  <c r="I104" i="7"/>
  <c r="I103" i="7" s="1"/>
  <c r="E104" i="7"/>
  <c r="E103" i="7" s="1"/>
  <c r="F101" i="7"/>
  <c r="F100" i="7" s="1"/>
  <c r="G101" i="7"/>
  <c r="G100" i="7" s="1"/>
  <c r="H101" i="7"/>
  <c r="H100" i="7" s="1"/>
  <c r="H99" i="7" s="1"/>
  <c r="I101" i="7"/>
  <c r="I100" i="7" s="1"/>
  <c r="E101" i="7"/>
  <c r="E100" i="7" s="1"/>
  <c r="F97" i="7"/>
  <c r="F96" i="7" s="1"/>
  <c r="G97" i="7"/>
  <c r="G96" i="7" s="1"/>
  <c r="H97" i="7"/>
  <c r="H96" i="7" s="1"/>
  <c r="I97" i="7"/>
  <c r="I96" i="7" s="1"/>
  <c r="E97" i="7"/>
  <c r="E96" i="7" s="1"/>
  <c r="F94" i="7"/>
  <c r="F93" i="7" s="1"/>
  <c r="G94" i="7"/>
  <c r="G93" i="7" s="1"/>
  <c r="H94" i="7"/>
  <c r="H93" i="7" s="1"/>
  <c r="I94" i="7"/>
  <c r="I93" i="7" s="1"/>
  <c r="E94" i="7"/>
  <c r="E93" i="7" s="1"/>
  <c r="F91" i="7"/>
  <c r="F90" i="7" s="1"/>
  <c r="G91" i="7"/>
  <c r="G90" i="7" s="1"/>
  <c r="H91" i="7"/>
  <c r="H90" i="7" s="1"/>
  <c r="I91" i="7"/>
  <c r="I90" i="7" s="1"/>
  <c r="E91" i="7"/>
  <c r="E90" i="7" s="1"/>
  <c r="F86" i="7"/>
  <c r="G86" i="7"/>
  <c r="H86" i="7"/>
  <c r="I86" i="7"/>
  <c r="E86" i="7"/>
  <c r="F88" i="7"/>
  <c r="G88" i="7"/>
  <c r="H88" i="7"/>
  <c r="I88" i="7"/>
  <c r="E88" i="7"/>
  <c r="F81" i="7"/>
  <c r="F80" i="7" s="1"/>
  <c r="F79" i="7" s="1"/>
  <c r="G81" i="7"/>
  <c r="G80" i="7" s="1"/>
  <c r="G79" i="7" s="1"/>
  <c r="H81" i="7"/>
  <c r="H80" i="7" s="1"/>
  <c r="H79" i="7" s="1"/>
  <c r="I81" i="7"/>
  <c r="I80" i="7" s="1"/>
  <c r="I79" i="7" s="1"/>
  <c r="E81" i="7"/>
  <c r="E80" i="7" s="1"/>
  <c r="E79" i="7" s="1"/>
  <c r="F76" i="7"/>
  <c r="F75" i="7" s="1"/>
  <c r="F74" i="7" s="1"/>
  <c r="G76" i="7"/>
  <c r="G75" i="7" s="1"/>
  <c r="G74" i="7" s="1"/>
  <c r="H76" i="7"/>
  <c r="H75" i="7" s="1"/>
  <c r="H74" i="7" s="1"/>
  <c r="I76" i="7"/>
  <c r="I75" i="7" s="1"/>
  <c r="I74" i="7" s="1"/>
  <c r="E76" i="7"/>
  <c r="E75" i="7" s="1"/>
  <c r="E74" i="7" s="1"/>
  <c r="F71" i="7"/>
  <c r="F70" i="7" s="1"/>
  <c r="F69" i="7" s="1"/>
  <c r="G71" i="7"/>
  <c r="G70" i="7" s="1"/>
  <c r="G69" i="7" s="1"/>
  <c r="H71" i="7"/>
  <c r="H70" i="7" s="1"/>
  <c r="H69" i="7" s="1"/>
  <c r="I71" i="7"/>
  <c r="I70" i="7" s="1"/>
  <c r="I69" i="7" s="1"/>
  <c r="E71" i="7"/>
  <c r="E70" i="7" s="1"/>
  <c r="E69" i="7" s="1"/>
  <c r="F67" i="7"/>
  <c r="F66" i="7" s="1"/>
  <c r="F65" i="7" s="1"/>
  <c r="G67" i="7"/>
  <c r="G66" i="7" s="1"/>
  <c r="G65" i="7" s="1"/>
  <c r="H67" i="7"/>
  <c r="H66" i="7" s="1"/>
  <c r="H65" i="7" s="1"/>
  <c r="I67" i="7"/>
  <c r="I66" i="7" s="1"/>
  <c r="I65" i="7" s="1"/>
  <c r="E67" i="7"/>
  <c r="E66" i="7" s="1"/>
  <c r="E65" i="7" s="1"/>
  <c r="F63" i="7"/>
  <c r="F62" i="7" s="1"/>
  <c r="F61" i="7" s="1"/>
  <c r="G63" i="7"/>
  <c r="G62" i="7" s="1"/>
  <c r="G61" i="7" s="1"/>
  <c r="H63" i="7"/>
  <c r="H62" i="7" s="1"/>
  <c r="H61" i="7" s="1"/>
  <c r="I63" i="7"/>
  <c r="I62" i="7" s="1"/>
  <c r="I61" i="7" s="1"/>
  <c r="E63" i="7"/>
  <c r="E62" i="7" s="1"/>
  <c r="E61" i="7" s="1"/>
  <c r="F59" i="7"/>
  <c r="F58" i="7" s="1"/>
  <c r="G59" i="7"/>
  <c r="G58" i="7" s="1"/>
  <c r="H59" i="7"/>
  <c r="H58" i="7" s="1"/>
  <c r="I59" i="7"/>
  <c r="I58" i="7" s="1"/>
  <c r="E59" i="7"/>
  <c r="E58" i="7" s="1"/>
  <c r="F56" i="7"/>
  <c r="F55" i="7" s="1"/>
  <c r="G56" i="7"/>
  <c r="G55" i="7" s="1"/>
  <c r="H56" i="7"/>
  <c r="H55" i="7" s="1"/>
  <c r="I56" i="7"/>
  <c r="I55" i="7" s="1"/>
  <c r="E56" i="7"/>
  <c r="E55" i="7" s="1"/>
  <c r="F50" i="7"/>
  <c r="G50" i="7"/>
  <c r="H50" i="7"/>
  <c r="I50" i="7"/>
  <c r="F52" i="7"/>
  <c r="G52" i="7"/>
  <c r="H52" i="7"/>
  <c r="I52" i="7"/>
  <c r="E52" i="7"/>
  <c r="E50" i="7"/>
  <c r="F47" i="7"/>
  <c r="F46" i="7" s="1"/>
  <c r="G47" i="7"/>
  <c r="G46" i="7" s="1"/>
  <c r="H47" i="7"/>
  <c r="H46" i="7" s="1"/>
  <c r="I47" i="7"/>
  <c r="I46" i="7" s="1"/>
  <c r="E47" i="7"/>
  <c r="E46" i="7" s="1"/>
  <c r="F42" i="7"/>
  <c r="F41" i="7" s="1"/>
  <c r="G42" i="7"/>
  <c r="G41" i="7" s="1"/>
  <c r="H42" i="7"/>
  <c r="H41" i="7" s="1"/>
  <c r="I42" i="7"/>
  <c r="I41" i="7" s="1"/>
  <c r="E42" i="7"/>
  <c r="E41" i="7" s="1"/>
  <c r="F38" i="7"/>
  <c r="F37" i="7" s="1"/>
  <c r="G38" i="7"/>
  <c r="G37" i="7" s="1"/>
  <c r="H38" i="7"/>
  <c r="H37" i="7" s="1"/>
  <c r="I38" i="7"/>
  <c r="I37" i="7" s="1"/>
  <c r="E38" i="7"/>
  <c r="E37" i="7" s="1"/>
  <c r="F34" i="7"/>
  <c r="F33" i="7" s="1"/>
  <c r="G34" i="7"/>
  <c r="G33" i="7" s="1"/>
  <c r="H34" i="7"/>
  <c r="H33" i="7" s="1"/>
  <c r="I34" i="7"/>
  <c r="I33" i="7" s="1"/>
  <c r="E34" i="7"/>
  <c r="E33" i="7" s="1"/>
  <c r="F30" i="7"/>
  <c r="F29" i="7" s="1"/>
  <c r="G30" i="7"/>
  <c r="G29" i="7" s="1"/>
  <c r="H30" i="7"/>
  <c r="H29" i="7" s="1"/>
  <c r="I30" i="7"/>
  <c r="I29" i="7" s="1"/>
  <c r="E30" i="7"/>
  <c r="E29" i="7" s="1"/>
  <c r="F26" i="7"/>
  <c r="F25" i="7" s="1"/>
  <c r="G26" i="7"/>
  <c r="G25" i="7" s="1"/>
  <c r="H26" i="7"/>
  <c r="H25" i="7" s="1"/>
  <c r="I26" i="7"/>
  <c r="I25" i="7" s="1"/>
  <c r="E26" i="7"/>
  <c r="E25" i="7" s="1"/>
  <c r="F23" i="7"/>
  <c r="F22" i="7" s="1"/>
  <c r="G23" i="7"/>
  <c r="G22" i="7" s="1"/>
  <c r="H23" i="7"/>
  <c r="H22" i="7" s="1"/>
  <c r="I23" i="7"/>
  <c r="I22" i="7" s="1"/>
  <c r="E23" i="7"/>
  <c r="E22" i="7" s="1"/>
  <c r="F13" i="7"/>
  <c r="F12" i="7" s="1"/>
  <c r="G13" i="7"/>
  <c r="G12" i="7" s="1"/>
  <c r="H13" i="7"/>
  <c r="H12" i="7" s="1"/>
  <c r="I13" i="7"/>
  <c r="I12" i="7" s="1"/>
  <c r="E13" i="7"/>
  <c r="E12" i="7" s="1"/>
  <c r="F17" i="7"/>
  <c r="F16" i="7" s="1"/>
  <c r="G17" i="7"/>
  <c r="G16" i="7" s="1"/>
  <c r="H17" i="7"/>
  <c r="H16" i="7" s="1"/>
  <c r="I17" i="7"/>
  <c r="I16" i="7" s="1"/>
  <c r="E17" i="7"/>
  <c r="E16" i="7" s="1"/>
  <c r="F10" i="7"/>
  <c r="F9" i="7" s="1"/>
  <c r="G10" i="7"/>
  <c r="G9" i="7" s="1"/>
  <c r="H10" i="7"/>
  <c r="H9" i="7" s="1"/>
  <c r="I10" i="7"/>
  <c r="I9" i="7" s="1"/>
  <c r="E10" i="7"/>
  <c r="E9" i="7" s="1"/>
  <c r="F20" i="3"/>
  <c r="G20" i="3"/>
  <c r="H20" i="3"/>
  <c r="I20" i="3"/>
  <c r="F10" i="3"/>
  <c r="G23" i="3"/>
  <c r="G10" i="3" s="1"/>
  <c r="H23" i="3"/>
  <c r="H10" i="3" s="1"/>
  <c r="I23" i="3"/>
  <c r="I10" i="3" s="1"/>
  <c r="F23" i="3"/>
  <c r="F54" i="3"/>
  <c r="G54" i="3"/>
  <c r="H54" i="3"/>
  <c r="I54" i="3"/>
  <c r="E54" i="3"/>
  <c r="G50" i="3"/>
  <c r="H50" i="3"/>
  <c r="I50" i="3"/>
  <c r="E50" i="3"/>
  <c r="F50" i="3"/>
  <c r="E34" i="3"/>
  <c r="G34" i="3"/>
  <c r="H34" i="3"/>
  <c r="I34" i="3"/>
  <c r="F34" i="3"/>
  <c r="F33" i="3" s="1"/>
  <c r="F59" i="3"/>
  <c r="F58" i="3" s="1"/>
  <c r="G59" i="3"/>
  <c r="G58" i="3" s="1"/>
  <c r="H59" i="3"/>
  <c r="H58" i="3" s="1"/>
  <c r="I59" i="3"/>
  <c r="I58" i="3" s="1"/>
  <c r="F41" i="3"/>
  <c r="G41" i="3"/>
  <c r="H41" i="3"/>
  <c r="I41" i="3"/>
  <c r="G33" i="3"/>
  <c r="G18" i="3"/>
  <c r="H18" i="3"/>
  <c r="I18" i="3"/>
  <c r="F18" i="3"/>
  <c r="G15" i="3"/>
  <c r="H15" i="3"/>
  <c r="I15" i="3"/>
  <c r="F15" i="3"/>
  <c r="G11" i="3"/>
  <c r="H11" i="3"/>
  <c r="I11" i="3"/>
  <c r="F11" i="3"/>
  <c r="E59" i="3"/>
  <c r="E58" i="3" s="1"/>
  <c r="E41" i="3"/>
  <c r="E20" i="3"/>
  <c r="G118" i="7" l="1"/>
  <c r="F54" i="7"/>
  <c r="H118" i="7"/>
  <c r="I118" i="7"/>
  <c r="F99" i="7"/>
  <c r="E110" i="7"/>
  <c r="E49" i="7"/>
  <c r="I99" i="7"/>
  <c r="F118" i="7"/>
  <c r="E118" i="7"/>
  <c r="F110" i="7"/>
  <c r="G110" i="7"/>
  <c r="I110" i="7"/>
  <c r="H110" i="7"/>
  <c r="E99" i="7"/>
  <c r="G99" i="7"/>
  <c r="E36" i="7"/>
  <c r="I85" i="7"/>
  <c r="I84" i="7" s="1"/>
  <c r="E85" i="7"/>
  <c r="E84" i="7" s="1"/>
  <c r="F49" i="7"/>
  <c r="F45" i="7" s="1"/>
  <c r="I54" i="7"/>
  <c r="H54" i="7"/>
  <c r="G54" i="7"/>
  <c r="E45" i="7"/>
  <c r="I36" i="7"/>
  <c r="H36" i="7"/>
  <c r="H49" i="7"/>
  <c r="H45" i="7" s="1"/>
  <c r="E54" i="7"/>
  <c r="H8" i="7"/>
  <c r="G8" i="7"/>
  <c r="E8" i="7"/>
  <c r="F8" i="7"/>
  <c r="G36" i="7"/>
  <c r="I8" i="7"/>
  <c r="I7" i="7" s="1"/>
  <c r="I6" i="7" s="1"/>
  <c r="F36" i="7"/>
  <c r="H85" i="7"/>
  <c r="H84" i="7" s="1"/>
  <c r="I49" i="7"/>
  <c r="I45" i="7" s="1"/>
  <c r="G85" i="7"/>
  <c r="G84" i="7" s="1"/>
  <c r="F85" i="7"/>
  <c r="F84" i="7" s="1"/>
  <c r="G49" i="7"/>
  <c r="G45" i="7" s="1"/>
  <c r="H33" i="3"/>
  <c r="I33" i="3"/>
  <c r="E33" i="3"/>
  <c r="F7" i="7" l="1"/>
  <c r="F6" i="7" s="1"/>
  <c r="E7" i="7"/>
  <c r="E6" i="7" s="1"/>
  <c r="H7" i="7"/>
  <c r="H6" i="7" s="1"/>
  <c r="G7" i="7"/>
  <c r="G6" i="7" s="1"/>
</calcChain>
</file>

<file path=xl/sharedStrings.xml><?xml version="1.0" encoding="utf-8"?>
<sst xmlns="http://schemas.openxmlformats.org/spreadsheetml/2006/main" count="344" uniqueCount="139">
  <si>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</si>
  <si>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</si>
  <si>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</si>
  <si>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</si>
  <si>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</si>
  <si>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</si>
  <si>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</si>
  <si>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</si>
  <si>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</si>
  <si>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</si>
  <si>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</si>
  <si>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</si>
  <si>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</si>
  <si>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</si>
  <si>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</si>
  <si>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</si>
  <si>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</si>
  <si>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</si>
  <si>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</si>
  <si>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</si>
  <si>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</si>
  <si>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</si>
  <si>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</si>
  <si>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</si>
  <si>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</si>
  <si>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</si>
  <si>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</si>
  <si>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</si>
  <si>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</si>
  <si>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</si>
  <si>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</si>
  <si>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</si>
  <si>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</si>
  <si>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</si>
  <si>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</si>
  <si>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</si>
  <si>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</si>
  <si>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</si>
  <si>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</si>
  <si>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</si>
  <si>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</si>
  <si>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</si>
  <si>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</si>
  <si>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</si>
  <si>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</si>
  <si>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</si>
  <si>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</si>
  <si>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</si>
  <si>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</si>
  <si>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</si>
  <si>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</si>
  <si>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</si>
  <si>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</si>
  <si>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</si>
  <si>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</si>
  <si>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</si>
  <si>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</si>
  <si>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</si>
  <si>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</si>
  <si>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</si>
  <si>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</si>
  <si>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</si>
  <si>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</si>
  <si>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upravnih i administrativnih pristojbi, pristojbi po posebnim propisima i naknada</t>
  </si>
  <si>
    <t>Prihod od prodaje proizvoda i robe te pruženih usluga</t>
  </si>
  <si>
    <t>Donacije</t>
  </si>
  <si>
    <t>Financijski rashodi</t>
  </si>
  <si>
    <t>Naknade građanima i kućanstvima na temelju osiguranja i druge naknade</t>
  </si>
  <si>
    <t>Pomoći od izvanproračunskih korisnika</t>
  </si>
  <si>
    <t>Pomoći temeljem prijenosa EU sredstava</t>
  </si>
  <si>
    <t xml:space="preserve">Prihodi za posebne namjene </t>
  </si>
  <si>
    <t>Decentralizirana sredstva</t>
  </si>
  <si>
    <t>09 Obrazovanje</t>
  </si>
  <si>
    <t>091 Predškolsko i osnovno obrazovanje</t>
  </si>
  <si>
    <t>1.444.328 EUR / 10.882.292 KN</t>
  </si>
  <si>
    <t>1.417.292 EUR / 10.678.588 KN</t>
  </si>
  <si>
    <t>27.036 EUR / 203.704 KN</t>
  </si>
  <si>
    <t>1.416.271 EUR / 10.670.891,83 KN</t>
  </si>
  <si>
    <t xml:space="preserve">-28.057 EUR / - 211.400,17 KN </t>
  </si>
  <si>
    <t>1.743.142 EUR / 13.133.700 KN</t>
  </si>
  <si>
    <t>160.860 EUR / 1.212.000 KN</t>
  </si>
  <si>
    <t>1.582.282 EUR / 11.921.700 KN</t>
  </si>
  <si>
    <t>1.729.510 EUR / 13.030.993 KN</t>
  </si>
  <si>
    <t>85.340 EUR / 642.994 KN</t>
  </si>
  <si>
    <t>1.849.690 EUR / 10.903.401 KN</t>
  </si>
  <si>
    <t>1.761.760 EUR / 13.273.981 KN</t>
  </si>
  <si>
    <t>87.930 EUR / 662.509 KN</t>
  </si>
  <si>
    <t>1.928.390 EUR / 11.445.910 KN</t>
  </si>
  <si>
    <t>1.839.370 EUR / 13.858.733 KN</t>
  </si>
  <si>
    <t>89.020 EUR / 670.721 KN</t>
  </si>
  <si>
    <t>PROGRAM A023109</t>
  </si>
  <si>
    <t>DJELATNOST USTANOVA OSNOVNOG ŠKOLSTVA</t>
  </si>
  <si>
    <t>Aktivnost A023109A310901</t>
  </si>
  <si>
    <t>REDOVNA DJELATNOST PRORAČUNSKIH KORISNIKA</t>
  </si>
  <si>
    <t>Izvor 1.1.</t>
  </si>
  <si>
    <t>OPĆI PRIHODI I PRIMICI</t>
  </si>
  <si>
    <t>OPĆI PRIHODI I PRIMICI - DECENTRALIZIRANA SREDSTVA</t>
  </si>
  <si>
    <t>Izvor 1.2.</t>
  </si>
  <si>
    <t>VLASTITI PRIHODI</t>
  </si>
  <si>
    <t>Naknade građanima i kućanstvima…</t>
  </si>
  <si>
    <t>Izvor 3.1.</t>
  </si>
  <si>
    <t>Izvor 4.3.</t>
  </si>
  <si>
    <t>OSTALI PRIHODI ZA POSEBNE NAMJENE</t>
  </si>
  <si>
    <t>Izvor 5.2.</t>
  </si>
  <si>
    <t>POMOĆI IZ DRUGIH PRORAČUNA</t>
  </si>
  <si>
    <t>Izvor 5.5.</t>
  </si>
  <si>
    <t>POMOĆI OD IZVANPRORAČUNSKIH KORISNIKA</t>
  </si>
  <si>
    <t>Izvor 6.1.</t>
  </si>
  <si>
    <t>DONACIJE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</si>
  <si>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</si>
  <si>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</si>
  <si>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</si>
  <si>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</si>
  <si>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</si>
  <si>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</si>
  <si>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</si>
  <si>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</si>
  <si>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</si>
  <si>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</si>
  <si>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</si>
  <si>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</si>
  <si>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</si>
  <si>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</si>
  <si>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A023109A310911</t>
  </si>
  <si>
    <t>GRAĐANSKI ODGOJ</t>
  </si>
  <si>
    <t>ODRŽAVANJE I OPREMANJE OSNOVNIH ŠKOLA</t>
  </si>
  <si>
    <t>Aktivnost A023109K310901</t>
  </si>
  <si>
    <t>Aktivnost A023109T310901</t>
  </si>
  <si>
    <t>ŠKOLSKA SHEMA VOĆE, POVRĆE I MLIJEČNI PROIZVODI</t>
  </si>
  <si>
    <t>Izvor 5.6.</t>
  </si>
  <si>
    <t>POMOĆI TEMELJEM PRIJENOSA EU SREDSTAVA</t>
  </si>
  <si>
    <t>Aktivnost A023109T310903</t>
  </si>
  <si>
    <t>SUFINANCIRANJE PROJEKATA PRIJAVLJENIH NA NATJEČAJE EU FONDOVA ILI PARTNERSTVA ZA EU FONDOVE</t>
  </si>
  <si>
    <t>Aktivnost A023109T310904</t>
  </si>
  <si>
    <t>POMOĆNICI U NASTAVI, STRUČNI KOMUNIKACIJSKI POSREDNICI KAO POTPORA INKL. OBRAZOVANJU FAZA IV</t>
  </si>
  <si>
    <t>Aktivnost A023109T310905</t>
  </si>
  <si>
    <t>POMOĆNICI U NASTAVI/ STRUČNI KOMUNIKACIJSKI POSREDNICI KAO POTPORA INKLUZIVNOM OBRAZOVANJU FAZA V</t>
  </si>
  <si>
    <t>SVEUKUPNO RASHODI</t>
  </si>
  <si>
    <t>1.831.970 EUR / 13.802.977,97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</si>
</sst>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wrapText="1"/>
    </xf>
    <xf numFmtId="0" fontId="10" fillId="0" borderId="3" xfId="0" quotePrefix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>
      <alignment horizontal="right" shrinkToFit="1"/>
    </xf>
    <xf numFmtId="3" fontId="6" fillId="0" borderId="3" xfId="0" applyNumberFormat="1" applyFont="1" applyFill="1" applyBorder="1" applyAlignment="1">
      <alignment horizontal="right" shrinkToFit="1"/>
    </xf>
    <xf numFmtId="3" fontId="6" fillId="0" borderId="3" xfId="0" applyNumberFormat="1" applyFont="1" applyFill="1" applyBorder="1" applyAlignment="1" applyProtection="1">
      <alignment horizontal="right" shrinkToFit="1"/>
    </xf>
    <xf numFmtId="3" fontId="6" fillId="0" borderId="3" xfId="0" applyNumberFormat="1" applyFont="1" applyBorder="1" applyAlignment="1">
      <alignment horizontal="right" shrinkToFit="1"/>
    </xf>
    <xf numFmtId="3" fontId="6" fillId="3" borderId="3" xfId="0" quotePrefix="1" applyNumberFormat="1" applyFont="1" applyFill="1" applyBorder="1" applyAlignment="1">
      <alignment horizontal="right" shrinkToFit="1"/>
    </xf>
    <xf numFmtId="3" fontId="6" fillId="4" borderId="3" xfId="0" quotePrefix="1" applyNumberFormat="1" applyFont="1" applyFill="1" applyBorder="1" applyAlignment="1">
      <alignment horizontal="right" shrinkToFi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19" fillId="2" borderId="4" xfId="0" applyNumberFormat="1" applyFont="1" applyFill="1" applyBorder="1" applyAlignment="1">
      <alignment horizontal="right"/>
    </xf>
    <xf numFmtId="0" fontId="21" fillId="0" borderId="0" xfId="0" applyFont="1"/>
    <xf numFmtId="9" fontId="0" fillId="0" borderId="0" xfId="1" applyFont="1"/>
    <xf numFmtId="9" fontId="3" fillId="2" borderId="4" xfId="1" applyFont="1" applyFill="1" applyBorder="1" applyAlignment="1" applyProtection="1">
      <alignment horizontal="left" vertical="center" wrapText="1"/>
    </xf>
    <xf numFmtId="9" fontId="21" fillId="0" borderId="0" xfId="1" applyFont="1"/>
    <xf numFmtId="3" fontId="19" fillId="2" borderId="4" xfId="1" applyNumberFormat="1" applyFont="1" applyFill="1" applyBorder="1" applyAlignment="1">
      <alignment horizontal="right"/>
    </xf>
    <xf numFmtId="3" fontId="3" fillId="2" borderId="4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 applyProtection="1">
      <alignment horizontal="right" wrapText="1"/>
    </xf>
    <xf numFmtId="0" fontId="1" fillId="0" borderId="0" xfId="0" applyFont="1"/>
    <xf numFmtId="3" fontId="6" fillId="2" borderId="4" xfId="1" applyNumberFormat="1" applyFont="1" applyFill="1" applyBorder="1" applyAlignment="1">
      <alignment horizontal="right"/>
    </xf>
    <xf numFmtId="9" fontId="1" fillId="0" borderId="0" xfId="1" applyFont="1"/>
    <xf numFmtId="0" fontId="6" fillId="0" borderId="4" xfId="0" applyNumberFormat="1" applyFont="1" applyFill="1" applyBorder="1" applyAlignment="1" applyProtection="1">
      <alignment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H12" sqref="H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92" t="s">
        <v>34</v>
      </c>
      <c r="B3" s="92"/>
      <c r="C3" s="92"/>
      <c r="D3" s="92"/>
      <c r="E3" s="92"/>
      <c r="F3" s="92"/>
      <c r="G3" s="92"/>
      <c r="H3" s="92"/>
      <c r="I3" s="109"/>
      <c r="J3" s="109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92" t="s">
        <v>42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5" t="s">
        <v>47</v>
      </c>
    </row>
    <row r="7" spans="1:10" ht="25.5" x14ac:dyDescent="0.25">
      <c r="A7" s="35"/>
      <c r="B7" s="36"/>
      <c r="C7" s="36"/>
      <c r="D7" s="37"/>
      <c r="E7" s="38"/>
      <c r="F7" s="4" t="s">
        <v>44</v>
      </c>
      <c r="G7" s="4" t="s">
        <v>45</v>
      </c>
      <c r="H7" s="4" t="s">
        <v>50</v>
      </c>
      <c r="I7" s="4" t="s">
        <v>51</v>
      </c>
      <c r="J7" s="4" t="s">
        <v>52</v>
      </c>
    </row>
    <row r="8" spans="1:10" x14ac:dyDescent="0.25">
      <c r="A8" s="110" t="s">
        <v>0</v>
      </c>
      <c r="B8" s="106"/>
      <c r="C8" s="106"/>
      <c r="D8" s="106"/>
      <c r="E8" s="111"/>
      <c r="F8" s="67" t="s">
        <v>77</v>
      </c>
      <c r="G8" s="67" t="s">
        <v>79</v>
      </c>
      <c r="H8" s="67" t="s">
        <v>138</v>
      </c>
      <c r="I8" s="67" t="s">
        <v>84</v>
      </c>
      <c r="J8" s="67" t="s">
        <v>87</v>
      </c>
    </row>
    <row r="9" spans="1:10" x14ac:dyDescent="0.25">
      <c r="A9" s="102" t="s">
        <v>1</v>
      </c>
      <c r="B9" s="95"/>
      <c r="C9" s="95"/>
      <c r="D9" s="95"/>
      <c r="E9" s="108"/>
      <c r="F9" s="68" t="s">
        <v>77</v>
      </c>
      <c r="G9" s="68" t="s">
        <v>79</v>
      </c>
      <c r="H9" s="68" t="s">
        <v>138</v>
      </c>
      <c r="I9" s="68" t="s">
        <v>84</v>
      </c>
      <c r="J9" s="68" t="s">
        <v>87</v>
      </c>
    </row>
    <row r="10" spans="1:10" x14ac:dyDescent="0.25">
      <c r="A10" s="112" t="s">
        <v>2</v>
      </c>
      <c r="B10" s="108"/>
      <c r="C10" s="108"/>
      <c r="D10" s="108"/>
      <c r="E10" s="108"/>
      <c r="F10" s="68">
        <v>0</v>
      </c>
      <c r="G10" s="68">
        <v>0</v>
      </c>
      <c r="H10" s="68">
        <v>0</v>
      </c>
      <c r="I10" s="68">
        <v>0</v>
      </c>
      <c r="J10" s="68">
        <v>0</v>
      </c>
    </row>
    <row r="11" spans="1:10" x14ac:dyDescent="0.25">
      <c r="A11" s="46" t="s">
        <v>3</v>
      </c>
      <c r="B11" s="47"/>
      <c r="C11" s="47"/>
      <c r="D11" s="47"/>
      <c r="E11" s="47"/>
      <c r="F11" s="67" t="s">
        <v>74</v>
      </c>
      <c r="G11" s="67" t="s">
        <v>79</v>
      </c>
      <c r="H11" s="67" t="s">
        <v>138</v>
      </c>
      <c r="I11" s="67" t="s">
        <v>84</v>
      </c>
      <c r="J11" s="67" t="s">
        <v>87</v>
      </c>
    </row>
    <row r="12" spans="1:10" x14ac:dyDescent="0.25">
      <c r="A12" s="94" t="s">
        <v>4</v>
      </c>
      <c r="B12" s="95"/>
      <c r="C12" s="95"/>
      <c r="D12" s="95"/>
      <c r="E12" s="95"/>
      <c r="F12" s="68" t="s">
        <v>75</v>
      </c>
      <c r="G12" s="68" t="s">
        <v>81</v>
      </c>
      <c r="H12" s="68" t="s">
        <v>82</v>
      </c>
      <c r="I12" s="68" t="s">
        <v>85</v>
      </c>
      <c r="J12" s="69" t="s">
        <v>88</v>
      </c>
    </row>
    <row r="13" spans="1:10" x14ac:dyDescent="0.25">
      <c r="A13" s="107" t="s">
        <v>5</v>
      </c>
      <c r="B13" s="108"/>
      <c r="C13" s="108"/>
      <c r="D13" s="108"/>
      <c r="E13" s="108"/>
      <c r="F13" s="70" t="s">
        <v>76</v>
      </c>
      <c r="G13" s="70" t="s">
        <v>80</v>
      </c>
      <c r="H13" s="70" t="s">
        <v>83</v>
      </c>
      <c r="I13" s="70" t="s">
        <v>86</v>
      </c>
      <c r="J13" s="69" t="s">
        <v>89</v>
      </c>
    </row>
    <row r="14" spans="1:10" x14ac:dyDescent="0.25">
      <c r="A14" s="105" t="s">
        <v>6</v>
      </c>
      <c r="B14" s="106"/>
      <c r="C14" s="106"/>
      <c r="D14" s="106"/>
      <c r="E14" s="106"/>
      <c r="F14" s="71" t="s">
        <v>78</v>
      </c>
      <c r="G14" s="67">
        <v>0</v>
      </c>
      <c r="H14" s="67">
        <v>0</v>
      </c>
      <c r="I14" s="67">
        <v>0</v>
      </c>
      <c r="J14" s="67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92" t="s">
        <v>43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5"/>
      <c r="B18" s="36"/>
      <c r="C18" s="36"/>
      <c r="D18" s="37"/>
      <c r="E18" s="38"/>
      <c r="F18" s="4" t="s">
        <v>12</v>
      </c>
      <c r="G18" s="4" t="s">
        <v>13</v>
      </c>
      <c r="H18" s="4" t="s">
        <v>50</v>
      </c>
      <c r="I18" s="4" t="s">
        <v>51</v>
      </c>
      <c r="J18" s="4" t="s">
        <v>52</v>
      </c>
    </row>
    <row r="19" spans="1:10" ht="15.75" customHeight="1" x14ac:dyDescent="0.25">
      <c r="A19" s="102" t="s">
        <v>8</v>
      </c>
      <c r="B19" s="103"/>
      <c r="C19" s="103"/>
      <c r="D19" s="103"/>
      <c r="E19" s="104"/>
      <c r="F19" s="40"/>
      <c r="G19" s="40"/>
      <c r="H19" s="40"/>
      <c r="I19" s="40"/>
      <c r="J19" s="40"/>
    </row>
    <row r="20" spans="1:10" x14ac:dyDescent="0.25">
      <c r="A20" s="102" t="s">
        <v>9</v>
      </c>
      <c r="B20" s="95"/>
      <c r="C20" s="95"/>
      <c r="D20" s="95"/>
      <c r="E20" s="95"/>
      <c r="F20" s="40"/>
      <c r="G20" s="40"/>
      <c r="H20" s="40"/>
      <c r="I20" s="40"/>
      <c r="J20" s="40"/>
    </row>
    <row r="21" spans="1:10" x14ac:dyDescent="0.25">
      <c r="A21" s="105" t="s">
        <v>10</v>
      </c>
      <c r="B21" s="106"/>
      <c r="C21" s="106"/>
      <c r="D21" s="106"/>
      <c r="E21" s="106"/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92" t="s">
        <v>59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5"/>
      <c r="B25" s="36"/>
      <c r="C25" s="36"/>
      <c r="D25" s="37"/>
      <c r="E25" s="38"/>
      <c r="F25" s="4" t="s">
        <v>12</v>
      </c>
      <c r="G25" s="4" t="s">
        <v>13</v>
      </c>
      <c r="H25" s="4" t="s">
        <v>50</v>
      </c>
      <c r="I25" s="4" t="s">
        <v>51</v>
      </c>
      <c r="J25" s="4" t="s">
        <v>52</v>
      </c>
    </row>
    <row r="26" spans="1:10" x14ac:dyDescent="0.25">
      <c r="A26" s="96" t="s">
        <v>46</v>
      </c>
      <c r="B26" s="97"/>
      <c r="C26" s="97"/>
      <c r="D26" s="97"/>
      <c r="E26" s="98"/>
      <c r="F26" s="42"/>
      <c r="G26" s="72" t="s">
        <v>78</v>
      </c>
      <c r="H26" s="42"/>
      <c r="I26" s="42"/>
      <c r="J26" s="43"/>
    </row>
    <row r="27" spans="1:10" ht="30" customHeight="1" x14ac:dyDescent="0.25">
      <c r="A27" s="99" t="s">
        <v>7</v>
      </c>
      <c r="B27" s="100"/>
      <c r="C27" s="100"/>
      <c r="D27" s="100"/>
      <c r="E27" s="101"/>
      <c r="F27" s="44"/>
      <c r="G27" s="71" t="s">
        <v>78</v>
      </c>
      <c r="H27" s="44"/>
      <c r="I27" s="44"/>
      <c r="J27" s="41"/>
    </row>
    <row r="30" spans="1:10" x14ac:dyDescent="0.25">
      <c r="A30" s="94" t="s">
        <v>11</v>
      </c>
      <c r="B30" s="95"/>
      <c r="C30" s="95"/>
      <c r="D30" s="95"/>
      <c r="E30" s="95"/>
      <c r="F30" s="40">
        <v>0</v>
      </c>
      <c r="G30" s="70">
        <v>0</v>
      </c>
      <c r="H30" s="40">
        <v>0</v>
      </c>
      <c r="I30" s="40">
        <v>0</v>
      </c>
      <c r="J30" s="40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90" t="s">
        <v>60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8.25" customHeight="1" x14ac:dyDescent="0.25"/>
    <row r="34" spans="1:10" x14ac:dyDescent="0.25">
      <c r="A34" s="90" t="s">
        <v>48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8.25" customHeight="1" x14ac:dyDescent="0.25"/>
    <row r="36" spans="1:10" ht="29.25" customHeight="1" x14ac:dyDescent="0.25">
      <c r="A36" s="90" t="s">
        <v>49</v>
      </c>
      <c r="B36" s="91"/>
      <c r="C36" s="91"/>
      <c r="D36" s="91"/>
      <c r="E36" s="91"/>
      <c r="F36" s="91"/>
      <c r="G36" s="91"/>
      <c r="H36" s="91"/>
      <c r="I36" s="91"/>
      <c r="J36" s="91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workbookViewId="0">
      <selection activeCell="G25" sqref="G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2" t="s">
        <v>34</v>
      </c>
      <c r="B3" s="92"/>
      <c r="C3" s="92"/>
      <c r="D3" s="92"/>
      <c r="E3" s="92"/>
      <c r="F3" s="92"/>
      <c r="G3" s="92"/>
      <c r="H3" s="109"/>
      <c r="I3" s="10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2" t="s">
        <v>15</v>
      </c>
      <c r="B5" s="93"/>
      <c r="C5" s="93"/>
      <c r="D5" s="93"/>
      <c r="E5" s="93"/>
      <c r="F5" s="93"/>
      <c r="G5" s="93"/>
      <c r="H5" s="93"/>
      <c r="I5" s="9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92" t="s">
        <v>1</v>
      </c>
      <c r="B7" s="113"/>
      <c r="C7" s="113"/>
      <c r="D7" s="113"/>
      <c r="E7" s="113"/>
      <c r="F7" s="113"/>
      <c r="G7" s="113"/>
      <c r="H7" s="113"/>
      <c r="I7" s="113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50</v>
      </c>
      <c r="H9" s="26" t="s">
        <v>51</v>
      </c>
      <c r="I9" s="26" t="s">
        <v>52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49">
        <v>1416270.74</v>
      </c>
      <c r="F10" s="49">
        <f>F11+F15+F18+F20+F23</f>
        <v>1743142.17</v>
      </c>
      <c r="G10" s="49">
        <f t="shared" ref="G10:I10" si="0">G11+G15+G18+G20+G23</f>
        <v>1831970</v>
      </c>
      <c r="H10" s="49">
        <f t="shared" si="0"/>
        <v>1849690</v>
      </c>
      <c r="I10" s="49">
        <f t="shared" si="0"/>
        <v>1928390</v>
      </c>
    </row>
    <row r="11" spans="1:9" ht="38.25" x14ac:dyDescent="0.25">
      <c r="A11" s="13"/>
      <c r="B11" s="18">
        <v>63</v>
      </c>
      <c r="C11" s="18"/>
      <c r="D11" s="18" t="s">
        <v>54</v>
      </c>
      <c r="E11" s="10">
        <v>1067342</v>
      </c>
      <c r="F11" s="11">
        <f>F12+F13+F14</f>
        <v>1179070</v>
      </c>
      <c r="G11" s="11">
        <f t="shared" ref="G11:I11" si="1">G12+G13+G14</f>
        <v>1257500</v>
      </c>
      <c r="H11" s="11">
        <f t="shared" si="1"/>
        <v>1311130</v>
      </c>
      <c r="I11" s="11">
        <f t="shared" si="1"/>
        <v>1373120</v>
      </c>
    </row>
    <row r="12" spans="1:9" x14ac:dyDescent="0.25">
      <c r="A12" s="14"/>
      <c r="B12" s="14"/>
      <c r="C12" s="15">
        <v>52</v>
      </c>
      <c r="D12" s="15" t="s">
        <v>56</v>
      </c>
      <c r="E12" s="10">
        <v>1028010</v>
      </c>
      <c r="F12" s="11">
        <v>1110890</v>
      </c>
      <c r="G12" s="11">
        <v>1217100</v>
      </c>
      <c r="H12" s="11">
        <v>1275300</v>
      </c>
      <c r="I12" s="11">
        <v>1331100</v>
      </c>
    </row>
    <row r="13" spans="1:9" ht="25.5" x14ac:dyDescent="0.25">
      <c r="A13" s="14"/>
      <c r="B13" s="14"/>
      <c r="C13" s="15">
        <v>55</v>
      </c>
      <c r="D13" s="20" t="s">
        <v>68</v>
      </c>
      <c r="E13" s="10">
        <v>12611</v>
      </c>
      <c r="F13" s="11">
        <v>13538</v>
      </c>
      <c r="G13" s="11">
        <v>0</v>
      </c>
      <c r="H13" s="11">
        <v>0</v>
      </c>
      <c r="I13" s="11">
        <v>0</v>
      </c>
    </row>
    <row r="14" spans="1:9" ht="25.5" x14ac:dyDescent="0.25">
      <c r="A14" s="14"/>
      <c r="B14" s="14"/>
      <c r="C14" s="15">
        <v>56</v>
      </c>
      <c r="D14" s="20" t="s">
        <v>69</v>
      </c>
      <c r="E14" s="10">
        <v>26721</v>
      </c>
      <c r="F14" s="11">
        <v>54642</v>
      </c>
      <c r="G14" s="11">
        <v>40400</v>
      </c>
      <c r="H14" s="11">
        <v>35830</v>
      </c>
      <c r="I14" s="11">
        <v>42020</v>
      </c>
    </row>
    <row r="15" spans="1:9" x14ac:dyDescent="0.25">
      <c r="A15" s="14"/>
      <c r="B15" s="14">
        <v>64</v>
      </c>
      <c r="C15" s="15"/>
      <c r="D15" s="14" t="s">
        <v>62</v>
      </c>
      <c r="E15" s="10">
        <v>259</v>
      </c>
      <c r="F15" s="11">
        <f>F16+F17</f>
        <v>398.17</v>
      </c>
      <c r="G15" s="11">
        <f t="shared" ref="G15:I15" si="2">G16+G17</f>
        <v>0</v>
      </c>
      <c r="H15" s="11">
        <f t="shared" si="2"/>
        <v>0</v>
      </c>
      <c r="I15" s="11">
        <f t="shared" si="2"/>
        <v>0</v>
      </c>
    </row>
    <row r="16" spans="1:9" x14ac:dyDescent="0.25">
      <c r="A16" s="14"/>
      <c r="B16" s="14"/>
      <c r="C16" s="15">
        <v>31</v>
      </c>
      <c r="D16" s="15" t="s">
        <v>41</v>
      </c>
      <c r="E16" s="10">
        <v>259</v>
      </c>
      <c r="F16" s="11">
        <v>0</v>
      </c>
      <c r="G16" s="11"/>
      <c r="H16" s="11"/>
      <c r="I16" s="11"/>
    </row>
    <row r="17" spans="1:9" x14ac:dyDescent="0.25">
      <c r="A17" s="14"/>
      <c r="B17" s="14"/>
      <c r="C17" s="15">
        <v>43</v>
      </c>
      <c r="D17" s="15" t="s">
        <v>70</v>
      </c>
      <c r="E17" s="10"/>
      <c r="F17" s="11">
        <v>398.17</v>
      </c>
      <c r="G17" s="11">
        <v>0</v>
      </c>
      <c r="H17" s="11">
        <v>0</v>
      </c>
      <c r="I17" s="11">
        <v>0</v>
      </c>
    </row>
    <row r="18" spans="1:9" ht="51" x14ac:dyDescent="0.25">
      <c r="A18" s="14"/>
      <c r="B18" s="14">
        <v>65</v>
      </c>
      <c r="C18" s="15"/>
      <c r="D18" s="48" t="s">
        <v>63</v>
      </c>
      <c r="E18" s="10">
        <v>78575</v>
      </c>
      <c r="F18" s="11">
        <f>F19</f>
        <v>109098</v>
      </c>
      <c r="G18" s="11">
        <f t="shared" ref="G18:I18" si="3">G19</f>
        <v>113300</v>
      </c>
      <c r="H18" s="11">
        <f t="shared" si="3"/>
        <v>125000</v>
      </c>
      <c r="I18" s="11">
        <f t="shared" si="3"/>
        <v>135000</v>
      </c>
    </row>
    <row r="19" spans="1:9" x14ac:dyDescent="0.25">
      <c r="A19" s="14"/>
      <c r="B19" s="14"/>
      <c r="C19" s="15">
        <v>43</v>
      </c>
      <c r="D19" s="15" t="s">
        <v>70</v>
      </c>
      <c r="E19" s="10">
        <v>78575</v>
      </c>
      <c r="F19" s="11">
        <v>109098</v>
      </c>
      <c r="G19" s="11">
        <v>113300</v>
      </c>
      <c r="H19" s="11">
        <v>125000</v>
      </c>
      <c r="I19" s="11">
        <v>135000</v>
      </c>
    </row>
    <row r="20" spans="1:9" ht="25.5" x14ac:dyDescent="0.25">
      <c r="A20" s="14"/>
      <c r="B20" s="14">
        <v>66</v>
      </c>
      <c r="C20" s="15"/>
      <c r="D20" s="48" t="s">
        <v>64</v>
      </c>
      <c r="E20" s="10">
        <f>E21+E22</f>
        <v>8646</v>
      </c>
      <c r="F20" s="10">
        <f t="shared" ref="F20:I20" si="4">F21+F22</f>
        <v>9954</v>
      </c>
      <c r="G20" s="10">
        <f t="shared" si="4"/>
        <v>11000</v>
      </c>
      <c r="H20" s="10">
        <f t="shared" si="4"/>
        <v>11000</v>
      </c>
      <c r="I20" s="10">
        <f t="shared" si="4"/>
        <v>11000</v>
      </c>
    </row>
    <row r="21" spans="1:9" x14ac:dyDescent="0.25">
      <c r="A21" s="14"/>
      <c r="B21" s="33"/>
      <c r="C21" s="15">
        <v>31</v>
      </c>
      <c r="D21" s="15" t="s">
        <v>41</v>
      </c>
      <c r="E21" s="10">
        <v>6805</v>
      </c>
      <c r="F21" s="11">
        <v>9954</v>
      </c>
      <c r="G21" s="11">
        <v>11000</v>
      </c>
      <c r="H21" s="11">
        <v>11000</v>
      </c>
      <c r="I21" s="11">
        <v>11000</v>
      </c>
    </row>
    <row r="22" spans="1:9" x14ac:dyDescent="0.25">
      <c r="A22" s="14"/>
      <c r="B22" s="33"/>
      <c r="C22" s="15">
        <v>61</v>
      </c>
      <c r="D22" s="15" t="s">
        <v>65</v>
      </c>
      <c r="E22" s="10">
        <v>1841</v>
      </c>
      <c r="F22" s="11">
        <v>0</v>
      </c>
      <c r="G22" s="11">
        <v>0</v>
      </c>
      <c r="H22" s="11">
        <v>0</v>
      </c>
      <c r="I22" s="11">
        <v>0</v>
      </c>
    </row>
    <row r="23" spans="1:9" ht="38.25" x14ac:dyDescent="0.25">
      <c r="A23" s="14"/>
      <c r="B23" s="14">
        <v>67</v>
      </c>
      <c r="C23" s="15"/>
      <c r="D23" s="18" t="s">
        <v>55</v>
      </c>
      <c r="E23" s="10">
        <v>261449</v>
      </c>
      <c r="F23" s="11">
        <f>F24+F25</f>
        <v>444622</v>
      </c>
      <c r="G23" s="11">
        <f t="shared" ref="G23:I23" si="5">G24+G25</f>
        <v>450170</v>
      </c>
      <c r="H23" s="11">
        <f t="shared" si="5"/>
        <v>402560</v>
      </c>
      <c r="I23" s="11">
        <f t="shared" si="5"/>
        <v>409270</v>
      </c>
    </row>
    <row r="24" spans="1:9" x14ac:dyDescent="0.25">
      <c r="A24" s="14"/>
      <c r="B24" s="14"/>
      <c r="C24" s="15">
        <v>11</v>
      </c>
      <c r="D24" s="15" t="s">
        <v>20</v>
      </c>
      <c r="E24" s="10">
        <v>182329</v>
      </c>
      <c r="F24" s="11">
        <v>210499</v>
      </c>
      <c r="G24" s="11">
        <v>287890</v>
      </c>
      <c r="H24" s="11">
        <v>240280</v>
      </c>
      <c r="I24" s="11">
        <v>246990</v>
      </c>
    </row>
    <row r="25" spans="1:9" x14ac:dyDescent="0.25">
      <c r="A25" s="14"/>
      <c r="B25" s="14"/>
      <c r="C25" s="15">
        <v>12</v>
      </c>
      <c r="D25" s="50" t="s">
        <v>71</v>
      </c>
      <c r="E25" s="10">
        <v>79120</v>
      </c>
      <c r="F25" s="11">
        <v>234123</v>
      </c>
      <c r="G25" s="11">
        <v>162280</v>
      </c>
      <c r="H25" s="11">
        <v>162280</v>
      </c>
      <c r="I25" s="11">
        <v>162280</v>
      </c>
    </row>
    <row r="26" spans="1:9" ht="25.5" x14ac:dyDescent="0.25">
      <c r="A26" s="16">
        <v>7</v>
      </c>
      <c r="B26" s="17"/>
      <c r="C26" s="17"/>
      <c r="D26" s="31" t="s">
        <v>21</v>
      </c>
      <c r="E26" s="10"/>
      <c r="F26" s="11"/>
      <c r="G26" s="11"/>
      <c r="H26" s="11"/>
      <c r="I26" s="11"/>
    </row>
    <row r="27" spans="1:9" ht="38.25" x14ac:dyDescent="0.25">
      <c r="A27" s="18"/>
      <c r="B27" s="18">
        <v>72</v>
      </c>
      <c r="C27" s="18"/>
      <c r="D27" s="32" t="s">
        <v>53</v>
      </c>
      <c r="E27" s="10"/>
      <c r="F27" s="11"/>
      <c r="G27" s="11"/>
      <c r="H27" s="11"/>
      <c r="I27" s="12"/>
    </row>
    <row r="28" spans="1:9" x14ac:dyDescent="0.25">
      <c r="A28" s="18"/>
      <c r="B28" s="18"/>
      <c r="C28" s="15">
        <v>11</v>
      </c>
      <c r="D28" s="15" t="s">
        <v>20</v>
      </c>
      <c r="E28" s="10"/>
      <c r="F28" s="11"/>
      <c r="G28" s="11"/>
      <c r="H28" s="11"/>
      <c r="I28" s="12"/>
    </row>
    <row r="30" spans="1:9" ht="15.75" x14ac:dyDescent="0.25">
      <c r="A30" s="92" t="s">
        <v>22</v>
      </c>
      <c r="B30" s="113"/>
      <c r="C30" s="113"/>
      <c r="D30" s="113"/>
      <c r="E30" s="113"/>
      <c r="F30" s="113"/>
      <c r="G30" s="113"/>
      <c r="H30" s="113"/>
      <c r="I30" s="113"/>
    </row>
    <row r="31" spans="1:9" ht="18" x14ac:dyDescent="0.25">
      <c r="A31" s="5"/>
      <c r="B31" s="5"/>
      <c r="C31" s="5"/>
      <c r="D31" s="5"/>
      <c r="E31" s="5"/>
      <c r="F31" s="5"/>
      <c r="G31" s="5"/>
      <c r="H31" s="6"/>
      <c r="I31" s="6"/>
    </row>
    <row r="32" spans="1:9" ht="25.5" x14ac:dyDescent="0.25">
      <c r="A32" s="26" t="s">
        <v>16</v>
      </c>
      <c r="B32" s="25" t="s">
        <v>17</v>
      </c>
      <c r="C32" s="25" t="s">
        <v>18</v>
      </c>
      <c r="D32" s="25" t="s">
        <v>23</v>
      </c>
      <c r="E32" s="25" t="s">
        <v>12</v>
      </c>
      <c r="F32" s="26" t="s">
        <v>13</v>
      </c>
      <c r="G32" s="26" t="s">
        <v>50</v>
      </c>
      <c r="H32" s="26" t="s">
        <v>51</v>
      </c>
      <c r="I32" s="26" t="s">
        <v>52</v>
      </c>
    </row>
    <row r="33" spans="1:9" ht="15.75" customHeight="1" x14ac:dyDescent="0.25">
      <c r="A33" s="13">
        <v>3</v>
      </c>
      <c r="B33" s="13"/>
      <c r="C33" s="13"/>
      <c r="D33" s="13" t="s">
        <v>24</v>
      </c>
      <c r="E33" s="10">
        <f>E34+E41+E50+E54</f>
        <v>1417291.6099999999</v>
      </c>
      <c r="F33" s="10">
        <f t="shared" ref="F33:I33" si="6">F34+F41+F50+F54</f>
        <v>1582282</v>
      </c>
      <c r="G33" s="10">
        <f t="shared" si="6"/>
        <v>1746630</v>
      </c>
      <c r="H33" s="10">
        <f t="shared" si="6"/>
        <v>1761760</v>
      </c>
      <c r="I33" s="10">
        <f t="shared" si="6"/>
        <v>1839370</v>
      </c>
    </row>
    <row r="34" spans="1:9" ht="15.75" customHeight="1" x14ac:dyDescent="0.25">
      <c r="A34" s="13"/>
      <c r="B34" s="18">
        <v>31</v>
      </c>
      <c r="C34" s="18"/>
      <c r="D34" s="18" t="s">
        <v>25</v>
      </c>
      <c r="E34" s="10">
        <f>E35+E37+E38+E39+E40+E36</f>
        <v>1170228.6099999999</v>
      </c>
      <c r="F34" s="10">
        <f>F35+F37+F38+F39+F40+F36</f>
        <v>1291957</v>
      </c>
      <c r="G34" s="10">
        <f t="shared" ref="G34:I34" si="7">G35+G37+G38+G39+G40+G36</f>
        <v>1401090</v>
      </c>
      <c r="H34" s="10">
        <f t="shared" si="7"/>
        <v>1420750</v>
      </c>
      <c r="I34" s="10">
        <f t="shared" si="7"/>
        <v>1493690</v>
      </c>
    </row>
    <row r="35" spans="1:9" s="55" customFormat="1" x14ac:dyDescent="0.25">
      <c r="A35" s="51"/>
      <c r="B35" s="51"/>
      <c r="C35" s="52">
        <v>11</v>
      </c>
      <c r="D35" s="52" t="s">
        <v>20</v>
      </c>
      <c r="E35" s="53">
        <v>117806</v>
      </c>
      <c r="F35" s="54">
        <v>140023</v>
      </c>
      <c r="G35" s="54">
        <v>171260</v>
      </c>
      <c r="H35" s="54">
        <v>136790</v>
      </c>
      <c r="I35" s="54">
        <v>140610</v>
      </c>
    </row>
    <row r="36" spans="1:9" s="55" customFormat="1" x14ac:dyDescent="0.25">
      <c r="A36" s="51"/>
      <c r="B36" s="51"/>
      <c r="C36" s="52">
        <v>31</v>
      </c>
      <c r="D36" s="52" t="s">
        <v>41</v>
      </c>
      <c r="E36" s="53">
        <v>0</v>
      </c>
      <c r="F36" s="54">
        <v>643</v>
      </c>
      <c r="G36" s="54">
        <v>0</v>
      </c>
      <c r="H36" s="54">
        <v>0</v>
      </c>
      <c r="I36" s="54">
        <v>0</v>
      </c>
    </row>
    <row r="37" spans="1:9" s="55" customFormat="1" x14ac:dyDescent="0.25">
      <c r="A37" s="51"/>
      <c r="B37" s="51"/>
      <c r="C37" s="52">
        <v>43</v>
      </c>
      <c r="D37" s="52" t="s">
        <v>70</v>
      </c>
      <c r="E37" s="53">
        <v>38410.61</v>
      </c>
      <c r="F37" s="54">
        <v>45391</v>
      </c>
      <c r="G37" s="54">
        <v>48000</v>
      </c>
      <c r="H37" s="54">
        <v>50500</v>
      </c>
      <c r="I37" s="54">
        <v>57700</v>
      </c>
    </row>
    <row r="38" spans="1:9" s="55" customFormat="1" x14ac:dyDescent="0.25">
      <c r="A38" s="51"/>
      <c r="B38" s="51"/>
      <c r="C38" s="52">
        <v>52</v>
      </c>
      <c r="D38" s="52" t="s">
        <v>56</v>
      </c>
      <c r="E38" s="53">
        <v>981898</v>
      </c>
      <c r="F38" s="54">
        <v>1046121</v>
      </c>
      <c r="G38" s="54">
        <v>1152000</v>
      </c>
      <c r="H38" s="54">
        <v>1207000</v>
      </c>
      <c r="I38" s="54">
        <v>1263000</v>
      </c>
    </row>
    <row r="39" spans="1:9" s="55" customFormat="1" ht="25.5" x14ac:dyDescent="0.25">
      <c r="A39" s="51"/>
      <c r="B39" s="51"/>
      <c r="C39" s="52">
        <v>55</v>
      </c>
      <c r="D39" s="58" t="s">
        <v>68</v>
      </c>
      <c r="E39" s="53">
        <v>13186</v>
      </c>
      <c r="F39" s="54">
        <v>13140</v>
      </c>
      <c r="G39" s="54">
        <v>0</v>
      </c>
      <c r="H39" s="54">
        <v>0</v>
      </c>
      <c r="I39" s="54">
        <v>0</v>
      </c>
    </row>
    <row r="40" spans="1:9" s="55" customFormat="1" ht="25.5" x14ac:dyDescent="0.25">
      <c r="A40" s="51"/>
      <c r="B40" s="51"/>
      <c r="C40" s="52">
        <v>56</v>
      </c>
      <c r="D40" s="58" t="s">
        <v>69</v>
      </c>
      <c r="E40" s="53">
        <v>18928</v>
      </c>
      <c r="F40" s="54">
        <v>46639</v>
      </c>
      <c r="G40" s="54">
        <v>29830</v>
      </c>
      <c r="H40" s="54">
        <v>26460</v>
      </c>
      <c r="I40" s="54">
        <v>32380</v>
      </c>
    </row>
    <row r="41" spans="1:9" s="55" customFormat="1" x14ac:dyDescent="0.25">
      <c r="A41" s="51"/>
      <c r="B41" s="51">
        <v>32</v>
      </c>
      <c r="C41" s="52"/>
      <c r="D41" s="51" t="s">
        <v>37</v>
      </c>
      <c r="E41" s="53">
        <f>E42+E43+E44+E45+E46+E47+E48+E49</f>
        <v>242178</v>
      </c>
      <c r="F41" s="53">
        <f t="shared" ref="F41:I41" si="8">F42+F43+F44+F45+F46+F47+F48+F49</f>
        <v>288799</v>
      </c>
      <c r="G41" s="53">
        <f t="shared" si="8"/>
        <v>296730</v>
      </c>
      <c r="H41" s="53">
        <f t="shared" si="8"/>
        <v>297590</v>
      </c>
      <c r="I41" s="53">
        <f t="shared" si="8"/>
        <v>301070</v>
      </c>
    </row>
    <row r="42" spans="1:9" s="55" customFormat="1" x14ac:dyDescent="0.25">
      <c r="A42" s="51"/>
      <c r="B42" s="51"/>
      <c r="C42" s="52">
        <v>11</v>
      </c>
      <c r="D42" s="52" t="s">
        <v>20</v>
      </c>
      <c r="E42" s="53">
        <v>60624</v>
      </c>
      <c r="F42" s="54">
        <v>69945</v>
      </c>
      <c r="G42" s="54">
        <v>65160</v>
      </c>
      <c r="H42" s="54">
        <v>57820</v>
      </c>
      <c r="I42" s="54">
        <v>59430</v>
      </c>
    </row>
    <row r="43" spans="1:9" s="55" customFormat="1" x14ac:dyDescent="0.25">
      <c r="A43" s="51"/>
      <c r="B43" s="51"/>
      <c r="C43" s="52">
        <v>12</v>
      </c>
      <c r="D43" s="59" t="s">
        <v>71</v>
      </c>
      <c r="E43" s="53">
        <v>99015</v>
      </c>
      <c r="F43" s="54">
        <v>100471</v>
      </c>
      <c r="G43" s="54">
        <v>100100</v>
      </c>
      <c r="H43" s="54">
        <v>100100</v>
      </c>
      <c r="I43" s="54">
        <v>100100</v>
      </c>
    </row>
    <row r="44" spans="1:9" s="55" customFormat="1" x14ac:dyDescent="0.25">
      <c r="A44" s="51"/>
      <c r="B44" s="51"/>
      <c r="C44" s="52">
        <v>31</v>
      </c>
      <c r="D44" s="52" t="s">
        <v>41</v>
      </c>
      <c r="E44" s="53">
        <v>966</v>
      </c>
      <c r="F44" s="54">
        <v>9113</v>
      </c>
      <c r="G44" s="54">
        <v>10500</v>
      </c>
      <c r="H44" s="54">
        <v>10500</v>
      </c>
      <c r="I44" s="54">
        <v>10500</v>
      </c>
    </row>
    <row r="45" spans="1:9" s="55" customFormat="1" x14ac:dyDescent="0.25">
      <c r="A45" s="51"/>
      <c r="B45" s="51"/>
      <c r="C45" s="52">
        <v>43</v>
      </c>
      <c r="D45" s="52" t="s">
        <v>70</v>
      </c>
      <c r="E45" s="53">
        <v>46731</v>
      </c>
      <c r="F45" s="54">
        <v>63707</v>
      </c>
      <c r="G45" s="54">
        <v>65300</v>
      </c>
      <c r="H45" s="54">
        <v>74500</v>
      </c>
      <c r="I45" s="54">
        <v>77300</v>
      </c>
    </row>
    <row r="46" spans="1:9" s="55" customFormat="1" x14ac:dyDescent="0.25">
      <c r="A46" s="51"/>
      <c r="B46" s="51"/>
      <c r="C46" s="52">
        <v>52</v>
      </c>
      <c r="D46" s="52" t="s">
        <v>56</v>
      </c>
      <c r="E46" s="53">
        <v>28467</v>
      </c>
      <c r="F46" s="54">
        <v>37162</v>
      </c>
      <c r="G46" s="54">
        <v>45100</v>
      </c>
      <c r="H46" s="54">
        <v>45300</v>
      </c>
      <c r="I46" s="54">
        <v>44100</v>
      </c>
    </row>
    <row r="47" spans="1:9" s="55" customFormat="1" ht="25.5" x14ac:dyDescent="0.25">
      <c r="A47" s="51"/>
      <c r="B47" s="51"/>
      <c r="C47" s="52">
        <v>55</v>
      </c>
      <c r="D47" s="58" t="s">
        <v>68</v>
      </c>
      <c r="E47" s="53">
        <v>1314</v>
      </c>
      <c r="F47" s="54">
        <v>398</v>
      </c>
      <c r="G47" s="54">
        <v>0</v>
      </c>
      <c r="H47" s="54">
        <v>0</v>
      </c>
      <c r="I47" s="54">
        <v>0</v>
      </c>
    </row>
    <row r="48" spans="1:9" s="55" customFormat="1" ht="25.5" x14ac:dyDescent="0.25">
      <c r="A48" s="51"/>
      <c r="B48" s="51"/>
      <c r="C48" s="52">
        <v>56</v>
      </c>
      <c r="D48" s="58" t="s">
        <v>69</v>
      </c>
      <c r="E48" s="53">
        <v>4956</v>
      </c>
      <c r="F48" s="54">
        <v>8003</v>
      </c>
      <c r="G48" s="54">
        <v>10570</v>
      </c>
      <c r="H48" s="54">
        <v>9370</v>
      </c>
      <c r="I48" s="54">
        <v>9640</v>
      </c>
    </row>
    <row r="49" spans="1:9" s="55" customFormat="1" x14ac:dyDescent="0.25">
      <c r="A49" s="51"/>
      <c r="B49" s="51"/>
      <c r="C49" s="52">
        <v>61</v>
      </c>
      <c r="D49" s="52" t="s">
        <v>65</v>
      </c>
      <c r="E49" s="53">
        <v>105</v>
      </c>
      <c r="F49" s="54">
        <v>0</v>
      </c>
      <c r="G49" s="54">
        <v>0</v>
      </c>
      <c r="H49" s="54">
        <v>0</v>
      </c>
      <c r="I49" s="54">
        <v>0</v>
      </c>
    </row>
    <row r="50" spans="1:9" s="55" customFormat="1" x14ac:dyDescent="0.25">
      <c r="A50" s="51"/>
      <c r="B50" s="51">
        <v>34</v>
      </c>
      <c r="C50" s="52"/>
      <c r="D50" s="51" t="s">
        <v>66</v>
      </c>
      <c r="E50" s="53">
        <f>E51+E52+E53</f>
        <v>721</v>
      </c>
      <c r="F50" s="53">
        <f>F51+F52+F53</f>
        <v>1526</v>
      </c>
      <c r="G50" s="53">
        <f t="shared" ref="G50:I50" si="9">G51+G52+G53</f>
        <v>920</v>
      </c>
      <c r="H50" s="53">
        <f t="shared" si="9"/>
        <v>920</v>
      </c>
      <c r="I50" s="53">
        <f t="shared" si="9"/>
        <v>920</v>
      </c>
    </row>
    <row r="51" spans="1:9" s="55" customFormat="1" x14ac:dyDescent="0.25">
      <c r="A51" s="51"/>
      <c r="B51" s="51"/>
      <c r="C51" s="52">
        <v>12</v>
      </c>
      <c r="D51" s="59" t="s">
        <v>71</v>
      </c>
      <c r="E51" s="53">
        <v>721</v>
      </c>
      <c r="F51" s="54">
        <v>929</v>
      </c>
      <c r="G51" s="54">
        <v>920</v>
      </c>
      <c r="H51" s="54">
        <v>920</v>
      </c>
      <c r="I51" s="54">
        <v>920</v>
      </c>
    </row>
    <row r="52" spans="1:9" s="55" customFormat="1" x14ac:dyDescent="0.25">
      <c r="A52" s="51"/>
      <c r="B52" s="51"/>
      <c r="C52" s="52">
        <v>31</v>
      </c>
      <c r="D52" s="52" t="s">
        <v>41</v>
      </c>
      <c r="E52" s="53">
        <v>0</v>
      </c>
      <c r="F52" s="53">
        <v>199</v>
      </c>
      <c r="G52" s="53">
        <v>0</v>
      </c>
      <c r="H52" s="53">
        <v>0</v>
      </c>
      <c r="I52" s="53">
        <v>0</v>
      </c>
    </row>
    <row r="53" spans="1:9" s="55" customFormat="1" x14ac:dyDescent="0.25">
      <c r="A53" s="51"/>
      <c r="B53" s="51"/>
      <c r="C53" s="52">
        <v>43</v>
      </c>
      <c r="D53" s="52" t="s">
        <v>70</v>
      </c>
      <c r="E53" s="53">
        <v>0</v>
      </c>
      <c r="F53" s="53">
        <v>398</v>
      </c>
      <c r="G53" s="53">
        <v>0</v>
      </c>
      <c r="H53" s="53">
        <v>0</v>
      </c>
      <c r="I53" s="53">
        <v>0</v>
      </c>
    </row>
    <row r="54" spans="1:9" s="55" customFormat="1" ht="38.25" x14ac:dyDescent="0.25">
      <c r="A54" s="51"/>
      <c r="B54" s="51">
        <v>37</v>
      </c>
      <c r="C54" s="52"/>
      <c r="D54" s="60" t="s">
        <v>67</v>
      </c>
      <c r="E54" s="53">
        <f>E55+E57+E56</f>
        <v>4164</v>
      </c>
      <c r="F54" s="53">
        <f t="shared" ref="F54:I54" si="10">F55+F57+F56</f>
        <v>0</v>
      </c>
      <c r="G54" s="53">
        <f t="shared" si="10"/>
        <v>47890</v>
      </c>
      <c r="H54" s="53">
        <f t="shared" si="10"/>
        <v>42500</v>
      </c>
      <c r="I54" s="53">
        <f t="shared" si="10"/>
        <v>43690</v>
      </c>
    </row>
    <row r="55" spans="1:9" s="55" customFormat="1" x14ac:dyDescent="0.25">
      <c r="A55" s="51"/>
      <c r="B55" s="51"/>
      <c r="C55" s="52">
        <v>11</v>
      </c>
      <c r="D55" s="52" t="s">
        <v>20</v>
      </c>
      <c r="E55" s="53">
        <v>456</v>
      </c>
      <c r="F55" s="54">
        <v>0</v>
      </c>
      <c r="G55" s="54">
        <v>47890</v>
      </c>
      <c r="H55" s="54">
        <v>42500</v>
      </c>
      <c r="I55" s="54">
        <v>43690</v>
      </c>
    </row>
    <row r="56" spans="1:9" s="55" customFormat="1" x14ac:dyDescent="0.25">
      <c r="A56" s="51"/>
      <c r="B56" s="51"/>
      <c r="C56" s="52">
        <v>31</v>
      </c>
      <c r="D56" s="52" t="s">
        <v>41</v>
      </c>
      <c r="E56" s="53">
        <v>80</v>
      </c>
      <c r="F56" s="54">
        <v>0</v>
      </c>
      <c r="G56" s="54">
        <v>0</v>
      </c>
      <c r="H56" s="54">
        <v>0</v>
      </c>
      <c r="I56" s="54">
        <v>0</v>
      </c>
    </row>
    <row r="57" spans="1:9" s="55" customFormat="1" x14ac:dyDescent="0.25">
      <c r="A57" s="51"/>
      <c r="B57" s="61"/>
      <c r="C57" s="52">
        <v>52</v>
      </c>
      <c r="D57" s="52" t="s">
        <v>56</v>
      </c>
      <c r="E57" s="53">
        <v>3628</v>
      </c>
      <c r="F57" s="54">
        <v>0</v>
      </c>
      <c r="G57" s="54">
        <v>0</v>
      </c>
      <c r="H57" s="54">
        <v>0</v>
      </c>
      <c r="I57" s="54">
        <v>0</v>
      </c>
    </row>
    <row r="58" spans="1:9" s="55" customFormat="1" ht="25.5" x14ac:dyDescent="0.25">
      <c r="A58" s="62">
        <v>4</v>
      </c>
      <c r="B58" s="63"/>
      <c r="C58" s="63"/>
      <c r="D58" s="64" t="s">
        <v>26</v>
      </c>
      <c r="E58" s="53">
        <f>E59</f>
        <v>27036</v>
      </c>
      <c r="F58" s="53">
        <f t="shared" ref="F58:I58" si="11">F59</f>
        <v>160860</v>
      </c>
      <c r="G58" s="53">
        <f t="shared" si="11"/>
        <v>85340</v>
      </c>
      <c r="H58" s="53">
        <f t="shared" si="11"/>
        <v>87930</v>
      </c>
      <c r="I58" s="53">
        <f t="shared" si="11"/>
        <v>89020</v>
      </c>
    </row>
    <row r="59" spans="1:9" s="55" customFormat="1" ht="38.25" x14ac:dyDescent="0.25">
      <c r="A59" s="56"/>
      <c r="B59" s="56">
        <v>42</v>
      </c>
      <c r="C59" s="56"/>
      <c r="D59" s="65" t="s">
        <v>58</v>
      </c>
      <c r="E59" s="53">
        <f>E60+E61+E62+E63+E64</f>
        <v>27036</v>
      </c>
      <c r="F59" s="53">
        <f t="shared" ref="F59:I59" si="12">F60+F61+F62+F63+F64</f>
        <v>160860</v>
      </c>
      <c r="G59" s="53">
        <f t="shared" si="12"/>
        <v>85340</v>
      </c>
      <c r="H59" s="53">
        <f t="shared" si="12"/>
        <v>87930</v>
      </c>
      <c r="I59" s="53">
        <f t="shared" si="12"/>
        <v>89020</v>
      </c>
    </row>
    <row r="60" spans="1:9" s="55" customFormat="1" x14ac:dyDescent="0.25">
      <c r="A60" s="56"/>
      <c r="B60" s="56"/>
      <c r="C60" s="52">
        <v>11</v>
      </c>
      <c r="D60" s="52" t="s">
        <v>20</v>
      </c>
      <c r="E60" s="53">
        <v>100</v>
      </c>
      <c r="F60" s="54">
        <v>531</v>
      </c>
      <c r="G60" s="54">
        <v>3580</v>
      </c>
      <c r="H60" s="54">
        <v>3170</v>
      </c>
      <c r="I60" s="57">
        <v>3260</v>
      </c>
    </row>
    <row r="61" spans="1:9" s="55" customFormat="1" x14ac:dyDescent="0.25">
      <c r="A61" s="56"/>
      <c r="B61" s="56"/>
      <c r="C61" s="66">
        <v>12</v>
      </c>
      <c r="D61" s="59" t="s">
        <v>71</v>
      </c>
      <c r="E61" s="53">
        <v>7886</v>
      </c>
      <c r="F61" s="54">
        <v>132723</v>
      </c>
      <c r="G61" s="54">
        <v>61260</v>
      </c>
      <c r="H61" s="54">
        <v>61260</v>
      </c>
      <c r="I61" s="57">
        <v>61260</v>
      </c>
    </row>
    <row r="62" spans="1:9" s="55" customFormat="1" x14ac:dyDescent="0.25">
      <c r="A62" s="56"/>
      <c r="B62" s="56"/>
      <c r="C62" s="66">
        <v>31</v>
      </c>
      <c r="D62" s="52" t="s">
        <v>41</v>
      </c>
      <c r="E62" s="53">
        <v>4937</v>
      </c>
      <c r="F62" s="54">
        <v>0</v>
      </c>
      <c r="G62" s="54">
        <v>500</v>
      </c>
      <c r="H62" s="54">
        <v>500</v>
      </c>
      <c r="I62" s="57">
        <v>500</v>
      </c>
    </row>
    <row r="63" spans="1:9" s="55" customFormat="1" x14ac:dyDescent="0.25">
      <c r="A63" s="56"/>
      <c r="B63" s="56"/>
      <c r="C63" s="66">
        <v>52</v>
      </c>
      <c r="D63" s="52" t="s">
        <v>56</v>
      </c>
      <c r="E63" s="53">
        <v>12836</v>
      </c>
      <c r="F63" s="54">
        <v>27606</v>
      </c>
      <c r="G63" s="54">
        <v>20000</v>
      </c>
      <c r="H63" s="54">
        <v>23000</v>
      </c>
      <c r="I63" s="57">
        <v>24000</v>
      </c>
    </row>
    <row r="64" spans="1:9" s="55" customFormat="1" x14ac:dyDescent="0.25">
      <c r="A64" s="56"/>
      <c r="B64" s="56"/>
      <c r="C64" s="52">
        <v>61</v>
      </c>
      <c r="D64" s="52" t="s">
        <v>65</v>
      </c>
      <c r="E64" s="53">
        <v>1277</v>
      </c>
      <c r="F64" s="54">
        <v>0</v>
      </c>
      <c r="G64" s="54">
        <v>0</v>
      </c>
      <c r="H64" s="54">
        <v>0</v>
      </c>
      <c r="I64" s="57">
        <v>0</v>
      </c>
    </row>
    <row r="65" s="55" customFormat="1" x14ac:dyDescent="0.25"/>
  </sheetData>
  <mergeCells count="5">
    <mergeCell ref="A7:I7"/>
    <mergeCell ref="A30:I30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D15" sqref="D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2" t="s">
        <v>57</v>
      </c>
      <c r="B1" s="92"/>
      <c r="C1" s="92"/>
      <c r="D1" s="92"/>
      <c r="E1" s="92"/>
      <c r="F1" s="92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92" t="s">
        <v>34</v>
      </c>
      <c r="B3" s="92"/>
      <c r="C3" s="92"/>
      <c r="D3" s="92"/>
      <c r="E3" s="109"/>
      <c r="F3" s="109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92" t="s">
        <v>15</v>
      </c>
      <c r="B5" s="93"/>
      <c r="C5" s="93"/>
      <c r="D5" s="93"/>
      <c r="E5" s="93"/>
      <c r="F5" s="93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92" t="s">
        <v>27</v>
      </c>
      <c r="B7" s="113"/>
      <c r="C7" s="113"/>
      <c r="D7" s="113"/>
      <c r="E7" s="113"/>
      <c r="F7" s="113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28</v>
      </c>
      <c r="B9" s="25" t="s">
        <v>12</v>
      </c>
      <c r="C9" s="26" t="s">
        <v>13</v>
      </c>
      <c r="D9" s="26" t="s">
        <v>50</v>
      </c>
      <c r="E9" s="26" t="s">
        <v>51</v>
      </c>
      <c r="F9" s="26" t="s">
        <v>52</v>
      </c>
    </row>
    <row r="10" spans="1:6" ht="15.75" customHeight="1" x14ac:dyDescent="0.25">
      <c r="A10" s="13" t="s">
        <v>29</v>
      </c>
      <c r="B10" s="10">
        <v>1444328.37</v>
      </c>
      <c r="C10" s="11">
        <v>1743142</v>
      </c>
      <c r="D10" s="11">
        <v>1831970</v>
      </c>
      <c r="E10" s="11">
        <v>1849690</v>
      </c>
      <c r="F10" s="11">
        <v>1928390</v>
      </c>
    </row>
    <row r="11" spans="1:6" ht="15.75" customHeight="1" x14ac:dyDescent="0.25">
      <c r="A11" s="13" t="s">
        <v>72</v>
      </c>
      <c r="B11" s="10">
        <v>1444328</v>
      </c>
      <c r="C11" s="11">
        <v>1743142</v>
      </c>
      <c r="D11" s="11">
        <v>1831970</v>
      </c>
      <c r="E11" s="11">
        <v>1849690</v>
      </c>
      <c r="F11" s="11">
        <v>1928390</v>
      </c>
    </row>
    <row r="12" spans="1:6" x14ac:dyDescent="0.25">
      <c r="A12" s="20" t="s">
        <v>73</v>
      </c>
      <c r="B12" s="10">
        <v>1444328</v>
      </c>
      <c r="C12" s="11">
        <v>1743142</v>
      </c>
      <c r="D12" s="11">
        <v>1831970</v>
      </c>
      <c r="E12" s="11">
        <v>1849690</v>
      </c>
      <c r="F12" s="11">
        <v>1928390</v>
      </c>
    </row>
    <row r="13" spans="1:6" x14ac:dyDescent="0.25">
      <c r="A13" s="19"/>
      <c r="B13" s="10"/>
      <c r="C13" s="11"/>
      <c r="D13" s="11"/>
      <c r="E13" s="11"/>
      <c r="F13" s="11"/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12" sqref="E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2" t="s">
        <v>34</v>
      </c>
      <c r="B3" s="92"/>
      <c r="C3" s="92"/>
      <c r="D3" s="92"/>
      <c r="E3" s="92"/>
      <c r="F3" s="92"/>
      <c r="G3" s="92"/>
      <c r="H3" s="109"/>
      <c r="I3" s="10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2" t="s">
        <v>30</v>
      </c>
      <c r="B5" s="93"/>
      <c r="C5" s="93"/>
      <c r="D5" s="93"/>
      <c r="E5" s="93"/>
      <c r="F5" s="93"/>
      <c r="G5" s="93"/>
      <c r="H5" s="93"/>
      <c r="I5" s="9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61</v>
      </c>
      <c r="E7" s="25" t="s">
        <v>12</v>
      </c>
      <c r="F7" s="26" t="s">
        <v>13</v>
      </c>
      <c r="G7" s="26" t="s">
        <v>50</v>
      </c>
      <c r="H7" s="26" t="s">
        <v>51</v>
      </c>
      <c r="I7" s="26" t="s">
        <v>52</v>
      </c>
    </row>
    <row r="8" spans="1:9" ht="25.5" x14ac:dyDescent="0.25">
      <c r="A8" s="13">
        <v>8</v>
      </c>
      <c r="B8" s="13"/>
      <c r="C8" s="13"/>
      <c r="D8" s="13" t="s">
        <v>31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3"/>
      <c r="B9" s="18">
        <v>84</v>
      </c>
      <c r="C9" s="18"/>
      <c r="D9" s="18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32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5.5" x14ac:dyDescent="0.25">
      <c r="A12" s="18"/>
      <c r="B12" s="18">
        <v>54</v>
      </c>
      <c r="C12" s="18"/>
      <c r="D12" s="32" t="s">
        <v>40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5"/>
  <sheetViews>
    <sheetView workbookViewId="0">
      <selection activeCell="G122" sqref="G1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2" t="s">
        <v>33</v>
      </c>
      <c r="B3" s="93"/>
      <c r="C3" s="93"/>
      <c r="D3" s="93"/>
      <c r="E3" s="93"/>
      <c r="F3" s="93"/>
      <c r="G3" s="93"/>
      <c r="H3" s="93"/>
      <c r="I3" s="9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26" t="s">
        <v>35</v>
      </c>
      <c r="B5" s="127"/>
      <c r="C5" s="128"/>
      <c r="D5" s="25" t="s">
        <v>36</v>
      </c>
      <c r="E5" s="25" t="s">
        <v>12</v>
      </c>
      <c r="F5" s="26" t="s">
        <v>13</v>
      </c>
      <c r="G5" s="26" t="s">
        <v>50</v>
      </c>
      <c r="H5" s="26" t="s">
        <v>51</v>
      </c>
      <c r="I5" s="26" t="s">
        <v>52</v>
      </c>
    </row>
    <row r="6" spans="1:9" x14ac:dyDescent="0.25">
      <c r="A6" s="129"/>
      <c r="B6" s="130"/>
      <c r="C6" s="131"/>
      <c r="D6" s="88" t="s">
        <v>137</v>
      </c>
      <c r="E6" s="89">
        <f>E7</f>
        <v>1444328.3699999999</v>
      </c>
      <c r="F6" s="89">
        <f t="shared" ref="F6:I6" si="0">F7</f>
        <v>1743141.4800000002</v>
      </c>
      <c r="G6" s="89">
        <f t="shared" si="0"/>
        <v>1831970</v>
      </c>
      <c r="H6" s="89">
        <f t="shared" si="0"/>
        <v>1849690</v>
      </c>
      <c r="I6" s="89">
        <f t="shared" si="0"/>
        <v>1928390</v>
      </c>
    </row>
    <row r="7" spans="1:9" s="85" customFormat="1" ht="25.5" x14ac:dyDescent="0.25">
      <c r="A7" s="123" t="s">
        <v>90</v>
      </c>
      <c r="B7" s="124"/>
      <c r="C7" s="125"/>
      <c r="D7" s="73" t="s">
        <v>91</v>
      </c>
      <c r="E7" s="49">
        <f>E8+E36+E45+E54+E61+E65+E69+E74+E79+E84+E99+E106+E110+E118</f>
        <v>1444328.3699999999</v>
      </c>
      <c r="F7" s="49">
        <f>F8+F36+F45+F54+F61+F65+F69+F74+F79+F84+F99+F106+F110+F118</f>
        <v>1743141.4800000002</v>
      </c>
      <c r="G7" s="49">
        <f t="shared" ref="G7:I7" si="1">G8+G36+G45+G54+G61+G65+G69+G74+G79+G84+G99+G106+G110+G118</f>
        <v>1831970</v>
      </c>
      <c r="H7" s="49">
        <f t="shared" si="1"/>
        <v>1849690</v>
      </c>
      <c r="I7" s="49">
        <f t="shared" si="1"/>
        <v>1928390</v>
      </c>
    </row>
    <row r="8" spans="1:9" s="85" customFormat="1" ht="25.5" x14ac:dyDescent="0.25">
      <c r="A8" s="123" t="s">
        <v>92</v>
      </c>
      <c r="B8" s="124"/>
      <c r="C8" s="125"/>
      <c r="D8" s="73" t="s">
        <v>93</v>
      </c>
      <c r="E8" s="49">
        <f>E9+E12+E16+E22+E25+E29+E33</f>
        <v>1129466.6000000001</v>
      </c>
      <c r="F8" s="49">
        <f t="shared" ref="F8:I8" si="2">F9+F12+F16+F22+F25+F29+F33</f>
        <v>1216802.6300000001</v>
      </c>
      <c r="G8" s="49">
        <f t="shared" si="2"/>
        <v>1315580</v>
      </c>
      <c r="H8" s="49">
        <f t="shared" si="2"/>
        <v>1369950</v>
      </c>
      <c r="I8" s="49">
        <f t="shared" si="2"/>
        <v>1424940</v>
      </c>
    </row>
    <row r="9" spans="1:9" s="77" customFormat="1" ht="15" customHeight="1" x14ac:dyDescent="0.25">
      <c r="A9" s="120" t="s">
        <v>94</v>
      </c>
      <c r="B9" s="121"/>
      <c r="C9" s="122"/>
      <c r="D9" s="74" t="s">
        <v>95</v>
      </c>
      <c r="E9" s="76">
        <f>E10</f>
        <v>3714.17</v>
      </c>
      <c r="F9" s="76">
        <f t="shared" ref="F9:I9" si="3">F10</f>
        <v>8626.99</v>
      </c>
      <c r="G9" s="76">
        <f t="shared" si="3"/>
        <v>7360</v>
      </c>
      <c r="H9" s="76">
        <f t="shared" si="3"/>
        <v>6530</v>
      </c>
      <c r="I9" s="76">
        <f t="shared" si="3"/>
        <v>6720</v>
      </c>
    </row>
    <row r="10" spans="1:9" ht="15" customHeight="1" x14ac:dyDescent="0.25">
      <c r="A10" s="114">
        <v>3</v>
      </c>
      <c r="B10" s="115"/>
      <c r="C10" s="116"/>
      <c r="D10" s="75" t="s">
        <v>24</v>
      </c>
      <c r="E10" s="10">
        <f>E11</f>
        <v>3714.17</v>
      </c>
      <c r="F10" s="10">
        <f t="shared" ref="F10:I10" si="4">F11</f>
        <v>8626.99</v>
      </c>
      <c r="G10" s="10">
        <f t="shared" si="4"/>
        <v>7360</v>
      </c>
      <c r="H10" s="10">
        <f t="shared" si="4"/>
        <v>6530</v>
      </c>
      <c r="I10" s="10">
        <f t="shared" si="4"/>
        <v>6720</v>
      </c>
    </row>
    <row r="11" spans="1:9" x14ac:dyDescent="0.25">
      <c r="A11" s="117">
        <v>32</v>
      </c>
      <c r="B11" s="118"/>
      <c r="C11" s="119"/>
      <c r="D11" s="34" t="s">
        <v>37</v>
      </c>
      <c r="E11" s="10">
        <v>3714.17</v>
      </c>
      <c r="F11" s="11">
        <v>8626.99</v>
      </c>
      <c r="G11" s="11">
        <v>7360</v>
      </c>
      <c r="H11" s="11">
        <v>6530</v>
      </c>
      <c r="I11" s="12">
        <v>6720</v>
      </c>
    </row>
    <row r="12" spans="1:9" s="77" customFormat="1" ht="38.25" x14ac:dyDescent="0.25">
      <c r="A12" s="120" t="s">
        <v>97</v>
      </c>
      <c r="B12" s="121"/>
      <c r="C12" s="122"/>
      <c r="D12" s="74" t="s">
        <v>96</v>
      </c>
      <c r="E12" s="76">
        <f>E13</f>
        <v>99736.35</v>
      </c>
      <c r="F12" s="76">
        <f t="shared" ref="F12:I12" si="5">F13</f>
        <v>101400.18</v>
      </c>
      <c r="G12" s="76">
        <f t="shared" si="5"/>
        <v>101020</v>
      </c>
      <c r="H12" s="76">
        <f t="shared" si="5"/>
        <v>101020</v>
      </c>
      <c r="I12" s="76">
        <f t="shared" si="5"/>
        <v>101020</v>
      </c>
    </row>
    <row r="13" spans="1:9" x14ac:dyDescent="0.25">
      <c r="A13" s="114">
        <v>3</v>
      </c>
      <c r="B13" s="115"/>
      <c r="C13" s="116"/>
      <c r="D13" s="75" t="s">
        <v>24</v>
      </c>
      <c r="E13" s="10">
        <f>E14+E15</f>
        <v>99736.35</v>
      </c>
      <c r="F13" s="10">
        <f t="shared" ref="F13:I13" si="6">F14+F15</f>
        <v>101400.18</v>
      </c>
      <c r="G13" s="10">
        <f t="shared" si="6"/>
        <v>101020</v>
      </c>
      <c r="H13" s="10">
        <f t="shared" si="6"/>
        <v>101020</v>
      </c>
      <c r="I13" s="10">
        <f t="shared" si="6"/>
        <v>101020</v>
      </c>
    </row>
    <row r="14" spans="1:9" x14ac:dyDescent="0.25">
      <c r="A14" s="117">
        <v>32</v>
      </c>
      <c r="B14" s="118"/>
      <c r="C14" s="119"/>
      <c r="D14" s="75" t="s">
        <v>37</v>
      </c>
      <c r="E14" s="10">
        <v>99015.35</v>
      </c>
      <c r="F14" s="11">
        <v>100471.18</v>
      </c>
      <c r="G14" s="11">
        <v>100100</v>
      </c>
      <c r="H14" s="11">
        <v>100100</v>
      </c>
      <c r="I14" s="12">
        <v>100100</v>
      </c>
    </row>
    <row r="15" spans="1:9" x14ac:dyDescent="0.25">
      <c r="A15" s="117">
        <v>34</v>
      </c>
      <c r="B15" s="118"/>
      <c r="C15" s="119"/>
      <c r="D15" s="75" t="s">
        <v>66</v>
      </c>
      <c r="E15" s="10">
        <v>721</v>
      </c>
      <c r="F15" s="11">
        <v>929</v>
      </c>
      <c r="G15" s="11">
        <v>920</v>
      </c>
      <c r="H15" s="11">
        <v>920</v>
      </c>
      <c r="I15" s="12">
        <v>920</v>
      </c>
    </row>
    <row r="16" spans="1:9" s="77" customFormat="1" x14ac:dyDescent="0.25">
      <c r="A16" s="120" t="s">
        <v>100</v>
      </c>
      <c r="B16" s="121"/>
      <c r="C16" s="122"/>
      <c r="D16" s="74" t="s">
        <v>98</v>
      </c>
      <c r="E16" s="76">
        <f>E17</f>
        <v>1045.82</v>
      </c>
      <c r="F16" s="76">
        <f t="shared" ref="F16:I16" si="7">F17</f>
        <v>9954.19</v>
      </c>
      <c r="G16" s="76">
        <f t="shared" si="7"/>
        <v>10500</v>
      </c>
      <c r="H16" s="76">
        <f t="shared" si="7"/>
        <v>10500</v>
      </c>
      <c r="I16" s="76">
        <f t="shared" si="7"/>
        <v>10500</v>
      </c>
    </row>
    <row r="17" spans="1:9" x14ac:dyDescent="0.25">
      <c r="A17" s="114">
        <v>3</v>
      </c>
      <c r="B17" s="115"/>
      <c r="C17" s="116"/>
      <c r="D17" s="75" t="s">
        <v>24</v>
      </c>
      <c r="E17" s="10">
        <f>E18+E19+E20+E21</f>
        <v>1045.82</v>
      </c>
      <c r="F17" s="10">
        <f t="shared" ref="F17:I17" si="8">F18+F19+F20+F21</f>
        <v>9954.19</v>
      </c>
      <c r="G17" s="10">
        <f t="shared" si="8"/>
        <v>10500</v>
      </c>
      <c r="H17" s="10">
        <f t="shared" si="8"/>
        <v>10500</v>
      </c>
      <c r="I17" s="10">
        <f t="shared" si="8"/>
        <v>10500</v>
      </c>
    </row>
    <row r="18" spans="1:9" x14ac:dyDescent="0.25">
      <c r="A18" s="117">
        <v>31</v>
      </c>
      <c r="B18" s="118"/>
      <c r="C18" s="119"/>
      <c r="D18" s="75" t="s">
        <v>25</v>
      </c>
      <c r="E18" s="10">
        <v>0</v>
      </c>
      <c r="F18" s="11">
        <v>642.37</v>
      </c>
      <c r="G18" s="11">
        <v>0</v>
      </c>
      <c r="H18" s="11">
        <v>0</v>
      </c>
      <c r="I18" s="12">
        <v>0</v>
      </c>
    </row>
    <row r="19" spans="1:9" x14ac:dyDescent="0.25">
      <c r="A19" s="117">
        <v>32</v>
      </c>
      <c r="B19" s="118"/>
      <c r="C19" s="119"/>
      <c r="D19" s="75" t="s">
        <v>37</v>
      </c>
      <c r="E19" s="10">
        <v>965.56</v>
      </c>
      <c r="F19" s="11">
        <v>9112.74</v>
      </c>
      <c r="G19" s="11">
        <v>10500</v>
      </c>
      <c r="H19" s="11">
        <v>10500</v>
      </c>
      <c r="I19" s="12">
        <v>10500</v>
      </c>
    </row>
    <row r="20" spans="1:9" x14ac:dyDescent="0.25">
      <c r="A20" s="117">
        <v>34</v>
      </c>
      <c r="B20" s="118"/>
      <c r="C20" s="119"/>
      <c r="D20" s="75" t="s">
        <v>66</v>
      </c>
      <c r="E20" s="10">
        <v>0</v>
      </c>
      <c r="F20" s="11">
        <v>199.08</v>
      </c>
      <c r="G20" s="11">
        <v>0</v>
      </c>
      <c r="H20" s="11">
        <v>0</v>
      </c>
      <c r="I20" s="12">
        <v>0</v>
      </c>
    </row>
    <row r="21" spans="1:9" ht="25.5" x14ac:dyDescent="0.25">
      <c r="A21" s="117">
        <v>37</v>
      </c>
      <c r="B21" s="118"/>
      <c r="C21" s="119"/>
      <c r="D21" s="75" t="s">
        <v>99</v>
      </c>
      <c r="E21" s="10">
        <v>80.260000000000005</v>
      </c>
      <c r="F21" s="11">
        <v>0</v>
      </c>
      <c r="G21" s="11">
        <v>0</v>
      </c>
      <c r="H21" s="11">
        <v>0</v>
      </c>
      <c r="I21" s="12">
        <v>0</v>
      </c>
    </row>
    <row r="22" spans="1:9" s="77" customFormat="1" ht="25.5" x14ac:dyDescent="0.25">
      <c r="A22" s="120" t="s">
        <v>101</v>
      </c>
      <c r="B22" s="121"/>
      <c r="C22" s="122"/>
      <c r="D22" s="74" t="s">
        <v>102</v>
      </c>
      <c r="E22" s="76">
        <f>E23</f>
        <v>0</v>
      </c>
      <c r="F22" s="76">
        <f t="shared" ref="F22:I23" si="9">F23</f>
        <v>398.17</v>
      </c>
      <c r="G22" s="76">
        <f t="shared" si="9"/>
        <v>0</v>
      </c>
      <c r="H22" s="76">
        <f t="shared" si="9"/>
        <v>0</v>
      </c>
      <c r="I22" s="76">
        <f t="shared" si="9"/>
        <v>0</v>
      </c>
    </row>
    <row r="23" spans="1:9" x14ac:dyDescent="0.25">
      <c r="A23" s="114">
        <v>3</v>
      </c>
      <c r="B23" s="115"/>
      <c r="C23" s="116"/>
      <c r="D23" s="75" t="s">
        <v>24</v>
      </c>
      <c r="E23" s="10">
        <f>E24</f>
        <v>0</v>
      </c>
      <c r="F23" s="10">
        <f t="shared" si="9"/>
        <v>398.17</v>
      </c>
      <c r="G23" s="10">
        <f t="shared" si="9"/>
        <v>0</v>
      </c>
      <c r="H23" s="10">
        <f t="shared" si="9"/>
        <v>0</v>
      </c>
      <c r="I23" s="10">
        <f t="shared" si="9"/>
        <v>0</v>
      </c>
    </row>
    <row r="24" spans="1:9" x14ac:dyDescent="0.25">
      <c r="A24" s="117">
        <v>34</v>
      </c>
      <c r="B24" s="118"/>
      <c r="C24" s="119"/>
      <c r="D24" s="75" t="s">
        <v>66</v>
      </c>
      <c r="E24" s="10">
        <v>0</v>
      </c>
      <c r="F24" s="11">
        <v>398.17</v>
      </c>
      <c r="G24" s="11">
        <v>0</v>
      </c>
      <c r="H24" s="11">
        <v>0</v>
      </c>
      <c r="I24" s="12">
        <v>0</v>
      </c>
    </row>
    <row r="25" spans="1:9" s="77" customFormat="1" ht="25.5" x14ac:dyDescent="0.25">
      <c r="A25" s="120" t="s">
        <v>103</v>
      </c>
      <c r="B25" s="121"/>
      <c r="C25" s="122"/>
      <c r="D25" s="74" t="s">
        <v>104</v>
      </c>
      <c r="E25" s="76">
        <f>E26</f>
        <v>1010365.72</v>
      </c>
      <c r="F25" s="76">
        <f t="shared" ref="F25:I25" si="10">F26</f>
        <v>1082885.3700000001</v>
      </c>
      <c r="G25" s="76">
        <f t="shared" si="10"/>
        <v>1196700</v>
      </c>
      <c r="H25" s="76">
        <f t="shared" si="10"/>
        <v>1251900</v>
      </c>
      <c r="I25" s="76">
        <f t="shared" si="10"/>
        <v>1306700</v>
      </c>
    </row>
    <row r="26" spans="1:9" x14ac:dyDescent="0.25">
      <c r="A26" s="114">
        <v>3</v>
      </c>
      <c r="B26" s="115"/>
      <c r="C26" s="116"/>
      <c r="D26" s="75" t="s">
        <v>24</v>
      </c>
      <c r="E26" s="10">
        <f>E27+E28</f>
        <v>1010365.72</v>
      </c>
      <c r="F26" s="10">
        <f t="shared" ref="F26:I26" si="11">F27+F28</f>
        <v>1082885.3700000001</v>
      </c>
      <c r="G26" s="10">
        <f t="shared" si="11"/>
        <v>1196700</v>
      </c>
      <c r="H26" s="10">
        <f t="shared" si="11"/>
        <v>1251900</v>
      </c>
      <c r="I26" s="10">
        <f t="shared" si="11"/>
        <v>1306700</v>
      </c>
    </row>
    <row r="27" spans="1:9" x14ac:dyDescent="0.25">
      <c r="A27" s="117">
        <v>31</v>
      </c>
      <c r="B27" s="118"/>
      <c r="C27" s="119"/>
      <c r="D27" s="75" t="s">
        <v>25</v>
      </c>
      <c r="E27" s="10">
        <v>981898.36</v>
      </c>
      <c r="F27" s="11">
        <v>1046121.16</v>
      </c>
      <c r="G27" s="11">
        <v>1152000</v>
      </c>
      <c r="H27" s="11">
        <v>1207000</v>
      </c>
      <c r="I27" s="12">
        <v>1263000</v>
      </c>
    </row>
    <row r="28" spans="1:9" x14ac:dyDescent="0.25">
      <c r="A28" s="117">
        <v>32</v>
      </c>
      <c r="B28" s="118"/>
      <c r="C28" s="119"/>
      <c r="D28" s="75" t="s">
        <v>37</v>
      </c>
      <c r="E28" s="10">
        <v>28467.360000000001</v>
      </c>
      <c r="F28" s="11">
        <v>36764.21</v>
      </c>
      <c r="G28" s="11">
        <v>44700</v>
      </c>
      <c r="H28" s="11">
        <v>44900</v>
      </c>
      <c r="I28" s="12">
        <v>43700</v>
      </c>
    </row>
    <row r="29" spans="1:9" s="77" customFormat="1" ht="38.25" x14ac:dyDescent="0.25">
      <c r="A29" s="120" t="s">
        <v>105</v>
      </c>
      <c r="B29" s="121"/>
      <c r="C29" s="122"/>
      <c r="D29" s="74" t="s">
        <v>106</v>
      </c>
      <c r="E29" s="76">
        <f>E30</f>
        <v>14499.580000000002</v>
      </c>
      <c r="F29" s="76">
        <f t="shared" ref="F29:I29" si="12">F30</f>
        <v>13537.73</v>
      </c>
      <c r="G29" s="76">
        <f t="shared" si="12"/>
        <v>0</v>
      </c>
      <c r="H29" s="76">
        <f t="shared" si="12"/>
        <v>0</v>
      </c>
      <c r="I29" s="76">
        <f t="shared" si="12"/>
        <v>0</v>
      </c>
    </row>
    <row r="30" spans="1:9" x14ac:dyDescent="0.25">
      <c r="A30" s="114">
        <v>3</v>
      </c>
      <c r="B30" s="115"/>
      <c r="C30" s="116"/>
      <c r="D30" s="75" t="s">
        <v>24</v>
      </c>
      <c r="E30" s="10">
        <f>E31+E32</f>
        <v>14499.580000000002</v>
      </c>
      <c r="F30" s="10">
        <f t="shared" ref="F30:I30" si="13">F31+F32</f>
        <v>13537.73</v>
      </c>
      <c r="G30" s="10">
        <f t="shared" si="13"/>
        <v>0</v>
      </c>
      <c r="H30" s="10">
        <f t="shared" si="13"/>
        <v>0</v>
      </c>
      <c r="I30" s="10">
        <f t="shared" si="13"/>
        <v>0</v>
      </c>
    </row>
    <row r="31" spans="1:9" x14ac:dyDescent="0.25">
      <c r="A31" s="117">
        <v>31</v>
      </c>
      <c r="B31" s="118"/>
      <c r="C31" s="119"/>
      <c r="D31" s="75" t="s">
        <v>25</v>
      </c>
      <c r="E31" s="10">
        <v>13185.62</v>
      </c>
      <c r="F31" s="11">
        <v>13139.56</v>
      </c>
      <c r="G31" s="11">
        <v>0</v>
      </c>
      <c r="H31" s="11">
        <v>0</v>
      </c>
      <c r="I31" s="12">
        <v>0</v>
      </c>
    </row>
    <row r="32" spans="1:9" x14ac:dyDescent="0.25">
      <c r="A32" s="117">
        <v>32</v>
      </c>
      <c r="B32" s="118"/>
      <c r="C32" s="119"/>
      <c r="D32" s="75" t="s">
        <v>37</v>
      </c>
      <c r="E32" s="10">
        <v>1313.96</v>
      </c>
      <c r="F32" s="11">
        <v>398.17</v>
      </c>
      <c r="G32" s="11">
        <v>0</v>
      </c>
      <c r="H32" s="11">
        <v>0</v>
      </c>
      <c r="I32" s="12">
        <v>0</v>
      </c>
    </row>
    <row r="33" spans="1:9" s="77" customFormat="1" x14ac:dyDescent="0.25">
      <c r="A33" s="120" t="s">
        <v>107</v>
      </c>
      <c r="B33" s="121"/>
      <c r="C33" s="122"/>
      <c r="D33" s="74" t="s">
        <v>108</v>
      </c>
      <c r="E33" s="76">
        <f>E34</f>
        <v>104.96</v>
      </c>
      <c r="F33" s="76">
        <f t="shared" ref="F33:I33" si="14">F34</f>
        <v>0</v>
      </c>
      <c r="G33" s="76">
        <f t="shared" si="14"/>
        <v>0</v>
      </c>
      <c r="H33" s="76">
        <f t="shared" si="14"/>
        <v>0</v>
      </c>
      <c r="I33" s="76">
        <f t="shared" si="14"/>
        <v>0</v>
      </c>
    </row>
    <row r="34" spans="1:9" x14ac:dyDescent="0.25">
      <c r="A34" s="114">
        <v>3</v>
      </c>
      <c r="B34" s="115"/>
      <c r="C34" s="116"/>
      <c r="D34" s="75" t="s">
        <v>24</v>
      </c>
      <c r="E34" s="10">
        <f>E35</f>
        <v>104.96</v>
      </c>
      <c r="F34" s="10">
        <f t="shared" ref="F34:I34" si="15">F35</f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</row>
    <row r="35" spans="1:9" x14ac:dyDescent="0.25">
      <c r="A35" s="117">
        <v>32</v>
      </c>
      <c r="B35" s="118"/>
      <c r="C35" s="119"/>
      <c r="D35" s="75" t="s">
        <v>37</v>
      </c>
      <c r="E35" s="10">
        <v>104.96</v>
      </c>
      <c r="F35" s="11">
        <v>0</v>
      </c>
      <c r="G35" s="11">
        <v>0</v>
      </c>
      <c r="H35" s="11">
        <v>0</v>
      </c>
      <c r="I35" s="12">
        <v>0</v>
      </c>
    </row>
    <row r="36" spans="1:9" s="85" customFormat="1" ht="38.25" customHeight="1" x14ac:dyDescent="0.25">
      <c r="A36" s="123" t="s">
        <v>109</v>
      </c>
      <c r="B36" s="124"/>
      <c r="C36" s="125"/>
      <c r="D36" s="73" t="s">
        <v>110</v>
      </c>
      <c r="E36" s="49">
        <f>E37+E41</f>
        <v>142177.15000000002</v>
      </c>
      <c r="F36" s="49">
        <f t="shared" ref="F36:I36" si="16">F37+F41</f>
        <v>141615.22999999998</v>
      </c>
      <c r="G36" s="49">
        <f t="shared" si="16"/>
        <v>162980</v>
      </c>
      <c r="H36" s="49">
        <f t="shared" si="16"/>
        <v>152570</v>
      </c>
      <c r="I36" s="49">
        <f t="shared" si="16"/>
        <v>162620</v>
      </c>
    </row>
    <row r="37" spans="1:9" s="80" customFormat="1" x14ac:dyDescent="0.25">
      <c r="A37" s="120" t="s">
        <v>94</v>
      </c>
      <c r="B37" s="121"/>
      <c r="C37" s="122"/>
      <c r="D37" s="74" t="s">
        <v>95</v>
      </c>
      <c r="E37" s="81">
        <f>E38</f>
        <v>103766.54000000001</v>
      </c>
      <c r="F37" s="81">
        <f t="shared" ref="F37:I37" si="17">F38</f>
        <v>96224.03</v>
      </c>
      <c r="G37" s="81">
        <f t="shared" si="17"/>
        <v>114680</v>
      </c>
      <c r="H37" s="81">
        <f t="shared" si="17"/>
        <v>101770</v>
      </c>
      <c r="I37" s="81">
        <f t="shared" si="17"/>
        <v>104620</v>
      </c>
    </row>
    <row r="38" spans="1:9" s="78" customFormat="1" x14ac:dyDescent="0.25">
      <c r="A38" s="114">
        <v>3</v>
      </c>
      <c r="B38" s="115"/>
      <c r="C38" s="116"/>
      <c r="D38" s="75" t="s">
        <v>24</v>
      </c>
      <c r="E38" s="82">
        <f>E39+E40</f>
        <v>103766.54000000001</v>
      </c>
      <c r="F38" s="82">
        <f t="shared" ref="F38:I38" si="18">F39+F40</f>
        <v>96224.03</v>
      </c>
      <c r="G38" s="82">
        <f t="shared" si="18"/>
        <v>114680</v>
      </c>
      <c r="H38" s="82">
        <f t="shared" si="18"/>
        <v>101770</v>
      </c>
      <c r="I38" s="82">
        <f t="shared" si="18"/>
        <v>104620</v>
      </c>
    </row>
    <row r="39" spans="1:9" s="78" customFormat="1" x14ac:dyDescent="0.25">
      <c r="A39" s="117">
        <v>31</v>
      </c>
      <c r="B39" s="118"/>
      <c r="C39" s="119"/>
      <c r="D39" s="75" t="s">
        <v>25</v>
      </c>
      <c r="E39" s="82">
        <v>98238.27</v>
      </c>
      <c r="F39" s="83">
        <v>90516.95</v>
      </c>
      <c r="G39" s="83">
        <v>107110</v>
      </c>
      <c r="H39" s="83">
        <v>95050</v>
      </c>
      <c r="I39" s="84">
        <v>97710</v>
      </c>
    </row>
    <row r="40" spans="1:9" s="78" customFormat="1" x14ac:dyDescent="0.25">
      <c r="A40" s="117">
        <v>32</v>
      </c>
      <c r="B40" s="118"/>
      <c r="C40" s="119"/>
      <c r="D40" s="79" t="s">
        <v>37</v>
      </c>
      <c r="E40" s="82">
        <v>5528.27</v>
      </c>
      <c r="F40" s="83">
        <v>5707.08</v>
      </c>
      <c r="G40" s="83">
        <v>7570</v>
      </c>
      <c r="H40" s="83">
        <v>6720</v>
      </c>
      <c r="I40" s="84">
        <v>6910</v>
      </c>
    </row>
    <row r="41" spans="1:9" s="80" customFormat="1" ht="25.5" x14ac:dyDescent="0.25">
      <c r="A41" s="120" t="s">
        <v>101</v>
      </c>
      <c r="B41" s="121"/>
      <c r="C41" s="122"/>
      <c r="D41" s="74" t="s">
        <v>102</v>
      </c>
      <c r="E41" s="81">
        <f>E42</f>
        <v>38410.61</v>
      </c>
      <c r="F41" s="81">
        <f t="shared" ref="F41:I41" si="19">F42</f>
        <v>45391.199999999997</v>
      </c>
      <c r="G41" s="81">
        <f t="shared" si="19"/>
        <v>48300</v>
      </c>
      <c r="H41" s="81">
        <f t="shared" si="19"/>
        <v>50800</v>
      </c>
      <c r="I41" s="81">
        <f t="shared" si="19"/>
        <v>58000</v>
      </c>
    </row>
    <row r="42" spans="1:9" s="78" customFormat="1" x14ac:dyDescent="0.25">
      <c r="A42" s="114">
        <v>3</v>
      </c>
      <c r="B42" s="115"/>
      <c r="C42" s="116"/>
      <c r="D42" s="75" t="s">
        <v>24</v>
      </c>
      <c r="E42" s="82">
        <f>E43+E44</f>
        <v>38410.61</v>
      </c>
      <c r="F42" s="82">
        <f t="shared" ref="F42:I42" si="20">F43+F44</f>
        <v>45391.199999999997</v>
      </c>
      <c r="G42" s="82">
        <f t="shared" si="20"/>
        <v>48300</v>
      </c>
      <c r="H42" s="82">
        <f t="shared" si="20"/>
        <v>50800</v>
      </c>
      <c r="I42" s="82">
        <f t="shared" si="20"/>
        <v>58000</v>
      </c>
    </row>
    <row r="43" spans="1:9" s="78" customFormat="1" x14ac:dyDescent="0.25">
      <c r="A43" s="117">
        <v>31</v>
      </c>
      <c r="B43" s="118"/>
      <c r="C43" s="119"/>
      <c r="D43" s="75" t="s">
        <v>25</v>
      </c>
      <c r="E43" s="82">
        <v>38410.61</v>
      </c>
      <c r="F43" s="83">
        <v>45391.199999999997</v>
      </c>
      <c r="G43" s="83">
        <v>48000</v>
      </c>
      <c r="H43" s="83">
        <v>50500</v>
      </c>
      <c r="I43" s="84">
        <v>57700</v>
      </c>
    </row>
    <row r="44" spans="1:9" s="78" customFormat="1" x14ac:dyDescent="0.25">
      <c r="A44" s="117">
        <v>32</v>
      </c>
      <c r="B44" s="118"/>
      <c r="C44" s="119"/>
      <c r="D44" s="79" t="s">
        <v>37</v>
      </c>
      <c r="E44" s="82">
        <v>0</v>
      </c>
      <c r="F44" s="83">
        <v>0</v>
      </c>
      <c r="G44" s="83">
        <v>300</v>
      </c>
      <c r="H44" s="83">
        <v>300</v>
      </c>
      <c r="I44" s="84">
        <v>300</v>
      </c>
    </row>
    <row r="45" spans="1:9" s="87" customFormat="1" ht="25.5" x14ac:dyDescent="0.25">
      <c r="A45" s="123" t="s">
        <v>111</v>
      </c>
      <c r="B45" s="124"/>
      <c r="C45" s="125"/>
      <c r="D45" s="73" t="s">
        <v>112</v>
      </c>
      <c r="E45" s="86">
        <f>E46+E49</f>
        <v>16920.09</v>
      </c>
      <c r="F45" s="86">
        <f t="shared" ref="F45:I45" si="21">F46+F49</f>
        <v>27606.34</v>
      </c>
      <c r="G45" s="86">
        <f t="shared" si="21"/>
        <v>67890</v>
      </c>
      <c r="H45" s="86">
        <f t="shared" si="21"/>
        <v>65500</v>
      </c>
      <c r="I45" s="86">
        <f t="shared" si="21"/>
        <v>67690</v>
      </c>
    </row>
    <row r="46" spans="1:9" s="80" customFormat="1" x14ac:dyDescent="0.25">
      <c r="A46" s="120" t="s">
        <v>94</v>
      </c>
      <c r="B46" s="121"/>
      <c r="C46" s="122"/>
      <c r="D46" s="74" t="s">
        <v>95</v>
      </c>
      <c r="E46" s="81">
        <f>E47</f>
        <v>455.94</v>
      </c>
      <c r="F46" s="81">
        <f t="shared" ref="F46:I46" si="22">F47</f>
        <v>0</v>
      </c>
      <c r="G46" s="81">
        <f t="shared" si="22"/>
        <v>47890</v>
      </c>
      <c r="H46" s="81">
        <f t="shared" si="22"/>
        <v>42500</v>
      </c>
      <c r="I46" s="81">
        <f t="shared" si="22"/>
        <v>43690</v>
      </c>
    </row>
    <row r="47" spans="1:9" s="78" customFormat="1" x14ac:dyDescent="0.25">
      <c r="A47" s="114">
        <v>3</v>
      </c>
      <c r="B47" s="115"/>
      <c r="C47" s="116"/>
      <c r="D47" s="75" t="s">
        <v>24</v>
      </c>
      <c r="E47" s="82">
        <f>E48</f>
        <v>455.94</v>
      </c>
      <c r="F47" s="82">
        <f t="shared" ref="F47:I47" si="23">F48</f>
        <v>0</v>
      </c>
      <c r="G47" s="82">
        <f t="shared" si="23"/>
        <v>47890</v>
      </c>
      <c r="H47" s="82">
        <f t="shared" si="23"/>
        <v>42500</v>
      </c>
      <c r="I47" s="82">
        <f t="shared" si="23"/>
        <v>43690</v>
      </c>
    </row>
    <row r="48" spans="1:9" s="78" customFormat="1" ht="25.5" x14ac:dyDescent="0.25">
      <c r="A48" s="117">
        <v>37</v>
      </c>
      <c r="B48" s="118"/>
      <c r="C48" s="119"/>
      <c r="D48" s="75" t="s">
        <v>99</v>
      </c>
      <c r="E48" s="82">
        <v>455.94</v>
      </c>
      <c r="F48" s="83">
        <v>0</v>
      </c>
      <c r="G48" s="83">
        <v>47890</v>
      </c>
      <c r="H48" s="83">
        <v>42500</v>
      </c>
      <c r="I48" s="84">
        <v>43690</v>
      </c>
    </row>
    <row r="49" spans="1:9" s="80" customFormat="1" ht="25.5" x14ac:dyDescent="0.25">
      <c r="A49" s="120" t="s">
        <v>103</v>
      </c>
      <c r="B49" s="121"/>
      <c r="C49" s="122"/>
      <c r="D49" s="74" t="s">
        <v>104</v>
      </c>
      <c r="E49" s="81">
        <f>E50+E52</f>
        <v>16464.150000000001</v>
      </c>
      <c r="F49" s="81">
        <f t="shared" ref="F49:I49" si="24">F50+F52</f>
        <v>27606.34</v>
      </c>
      <c r="G49" s="81">
        <f t="shared" si="24"/>
        <v>20000</v>
      </c>
      <c r="H49" s="81">
        <f t="shared" si="24"/>
        <v>23000</v>
      </c>
      <c r="I49" s="81">
        <f t="shared" si="24"/>
        <v>24000</v>
      </c>
    </row>
    <row r="50" spans="1:9" s="78" customFormat="1" x14ac:dyDescent="0.25">
      <c r="A50" s="114">
        <v>3</v>
      </c>
      <c r="B50" s="115"/>
      <c r="C50" s="116"/>
      <c r="D50" s="75" t="s">
        <v>24</v>
      </c>
      <c r="E50" s="82">
        <f>E51</f>
        <v>3628.26</v>
      </c>
      <c r="F50" s="82">
        <f t="shared" ref="F50:I50" si="25">F51</f>
        <v>0</v>
      </c>
      <c r="G50" s="82">
        <f t="shared" si="25"/>
        <v>0</v>
      </c>
      <c r="H50" s="82">
        <f t="shared" si="25"/>
        <v>0</v>
      </c>
      <c r="I50" s="82">
        <f t="shared" si="25"/>
        <v>0</v>
      </c>
    </row>
    <row r="51" spans="1:9" s="78" customFormat="1" ht="25.5" x14ac:dyDescent="0.25">
      <c r="A51" s="117">
        <v>37</v>
      </c>
      <c r="B51" s="118"/>
      <c r="C51" s="119"/>
      <c r="D51" s="75" t="s">
        <v>99</v>
      </c>
      <c r="E51" s="82">
        <v>3628.26</v>
      </c>
      <c r="F51" s="83">
        <v>0</v>
      </c>
      <c r="G51" s="83">
        <v>0</v>
      </c>
      <c r="H51" s="83">
        <v>0</v>
      </c>
      <c r="I51" s="84">
        <v>0</v>
      </c>
    </row>
    <row r="52" spans="1:9" s="78" customFormat="1" ht="25.5" x14ac:dyDescent="0.25">
      <c r="A52" s="114">
        <v>4</v>
      </c>
      <c r="B52" s="115"/>
      <c r="C52" s="116"/>
      <c r="D52" s="75" t="s">
        <v>26</v>
      </c>
      <c r="E52" s="82">
        <f>E53</f>
        <v>12835.89</v>
      </c>
      <c r="F52" s="82">
        <f t="shared" ref="F52:I52" si="26">F53</f>
        <v>27606.34</v>
      </c>
      <c r="G52" s="82">
        <f t="shared" si="26"/>
        <v>20000</v>
      </c>
      <c r="H52" s="82">
        <f t="shared" si="26"/>
        <v>23000</v>
      </c>
      <c r="I52" s="82">
        <f t="shared" si="26"/>
        <v>24000</v>
      </c>
    </row>
    <row r="53" spans="1:9" s="78" customFormat="1" ht="25.5" x14ac:dyDescent="0.25">
      <c r="A53" s="117">
        <v>42</v>
      </c>
      <c r="B53" s="118"/>
      <c r="C53" s="119"/>
      <c r="D53" s="75" t="s">
        <v>58</v>
      </c>
      <c r="E53" s="82">
        <v>12835.89</v>
      </c>
      <c r="F53" s="83">
        <v>27606.34</v>
      </c>
      <c r="G53" s="83">
        <v>20000</v>
      </c>
      <c r="H53" s="83">
        <v>23000</v>
      </c>
      <c r="I53" s="84">
        <v>24000</v>
      </c>
    </row>
    <row r="54" spans="1:9" s="87" customFormat="1" x14ac:dyDescent="0.25">
      <c r="A54" s="123" t="s">
        <v>113</v>
      </c>
      <c r="B54" s="124"/>
      <c r="C54" s="125"/>
      <c r="D54" s="73" t="s">
        <v>114</v>
      </c>
      <c r="E54" s="86">
        <f>E55+E58</f>
        <v>76981.83</v>
      </c>
      <c r="F54" s="86">
        <f t="shared" ref="F54:I54" si="27">F55+F58</f>
        <v>93569.58</v>
      </c>
      <c r="G54" s="86">
        <f t="shared" si="27"/>
        <v>94860</v>
      </c>
      <c r="H54" s="86">
        <f t="shared" si="27"/>
        <v>100700</v>
      </c>
      <c r="I54" s="86">
        <f t="shared" si="27"/>
        <v>104240</v>
      </c>
    </row>
    <row r="55" spans="1:9" s="80" customFormat="1" x14ac:dyDescent="0.25">
      <c r="A55" s="120" t="s">
        <v>94</v>
      </c>
      <c r="B55" s="121"/>
      <c r="C55" s="122"/>
      <c r="D55" s="74" t="s">
        <v>95</v>
      </c>
      <c r="E55" s="81">
        <f>E56</f>
        <v>30250.84</v>
      </c>
      <c r="F55" s="81">
        <f t="shared" ref="F55:I56" si="28">F56</f>
        <v>29862.63</v>
      </c>
      <c r="G55" s="81">
        <f t="shared" si="28"/>
        <v>29860</v>
      </c>
      <c r="H55" s="81">
        <f t="shared" si="28"/>
        <v>26500</v>
      </c>
      <c r="I55" s="81">
        <f t="shared" si="28"/>
        <v>27240</v>
      </c>
    </row>
    <row r="56" spans="1:9" s="78" customFormat="1" x14ac:dyDescent="0.25">
      <c r="A56" s="114">
        <v>3</v>
      </c>
      <c r="B56" s="115"/>
      <c r="C56" s="116"/>
      <c r="D56" s="75" t="s">
        <v>24</v>
      </c>
      <c r="E56" s="82">
        <f>E57</f>
        <v>30250.84</v>
      </c>
      <c r="F56" s="82">
        <f t="shared" si="28"/>
        <v>29862.63</v>
      </c>
      <c r="G56" s="82">
        <f t="shared" si="28"/>
        <v>29860</v>
      </c>
      <c r="H56" s="82">
        <f t="shared" si="28"/>
        <v>26500</v>
      </c>
      <c r="I56" s="82">
        <f t="shared" si="28"/>
        <v>27240</v>
      </c>
    </row>
    <row r="57" spans="1:9" s="78" customFormat="1" x14ac:dyDescent="0.25">
      <c r="A57" s="117">
        <v>32</v>
      </c>
      <c r="B57" s="118"/>
      <c r="C57" s="119"/>
      <c r="D57" s="79" t="s">
        <v>37</v>
      </c>
      <c r="E57" s="82">
        <v>30250.84</v>
      </c>
      <c r="F57" s="83">
        <v>29862.63</v>
      </c>
      <c r="G57" s="83">
        <v>29860</v>
      </c>
      <c r="H57" s="83">
        <v>26500</v>
      </c>
      <c r="I57" s="84">
        <v>27240</v>
      </c>
    </row>
    <row r="58" spans="1:9" s="80" customFormat="1" ht="25.5" x14ac:dyDescent="0.25">
      <c r="A58" s="120" t="s">
        <v>101</v>
      </c>
      <c r="B58" s="121"/>
      <c r="C58" s="122"/>
      <c r="D58" s="74" t="s">
        <v>102</v>
      </c>
      <c r="E58" s="81">
        <f>E59</f>
        <v>46730.99</v>
      </c>
      <c r="F58" s="81">
        <f t="shared" ref="F58:I59" si="29">F59</f>
        <v>63706.95</v>
      </c>
      <c r="G58" s="81">
        <f t="shared" si="29"/>
        <v>65000</v>
      </c>
      <c r="H58" s="81">
        <f t="shared" si="29"/>
        <v>74200</v>
      </c>
      <c r="I58" s="81">
        <f t="shared" si="29"/>
        <v>77000</v>
      </c>
    </row>
    <row r="59" spans="1:9" s="78" customFormat="1" x14ac:dyDescent="0.25">
      <c r="A59" s="114">
        <v>3</v>
      </c>
      <c r="B59" s="115"/>
      <c r="C59" s="116"/>
      <c r="D59" s="75" t="s">
        <v>24</v>
      </c>
      <c r="E59" s="82">
        <f>E60</f>
        <v>46730.99</v>
      </c>
      <c r="F59" s="82">
        <f t="shared" si="29"/>
        <v>63706.95</v>
      </c>
      <c r="G59" s="82">
        <f t="shared" si="29"/>
        <v>65000</v>
      </c>
      <c r="H59" s="82">
        <f t="shared" si="29"/>
        <v>74200</v>
      </c>
      <c r="I59" s="82">
        <f t="shared" si="29"/>
        <v>77000</v>
      </c>
    </row>
    <row r="60" spans="1:9" s="78" customFormat="1" x14ac:dyDescent="0.25">
      <c r="A60" s="117">
        <v>32</v>
      </c>
      <c r="B60" s="118"/>
      <c r="C60" s="119"/>
      <c r="D60" s="79" t="s">
        <v>37</v>
      </c>
      <c r="E60" s="82">
        <v>46730.99</v>
      </c>
      <c r="F60" s="83">
        <v>63706.95</v>
      </c>
      <c r="G60" s="83">
        <v>65000</v>
      </c>
      <c r="H60" s="83">
        <v>74200</v>
      </c>
      <c r="I60" s="84">
        <v>77000</v>
      </c>
    </row>
    <row r="61" spans="1:9" s="78" customFormat="1" ht="25.5" x14ac:dyDescent="0.25">
      <c r="A61" s="123" t="s">
        <v>115</v>
      </c>
      <c r="B61" s="124"/>
      <c r="C61" s="125"/>
      <c r="D61" s="73" t="s">
        <v>116</v>
      </c>
      <c r="E61" s="86">
        <f>E62</f>
        <v>0</v>
      </c>
      <c r="F61" s="86">
        <f t="shared" ref="F61:I61" si="30">F62</f>
        <v>5308.91</v>
      </c>
      <c r="G61" s="86">
        <f t="shared" si="30"/>
        <v>5930</v>
      </c>
      <c r="H61" s="86">
        <f t="shared" si="30"/>
        <v>5260</v>
      </c>
      <c r="I61" s="86">
        <f t="shared" si="30"/>
        <v>5400</v>
      </c>
    </row>
    <row r="62" spans="1:9" s="78" customFormat="1" x14ac:dyDescent="0.25">
      <c r="A62" s="120" t="s">
        <v>94</v>
      </c>
      <c r="B62" s="121"/>
      <c r="C62" s="122"/>
      <c r="D62" s="74" t="s">
        <v>95</v>
      </c>
      <c r="E62" s="82">
        <f>E63</f>
        <v>0</v>
      </c>
      <c r="F62" s="82">
        <f t="shared" ref="F62:I63" si="31">F63</f>
        <v>5308.91</v>
      </c>
      <c r="G62" s="82">
        <f t="shared" si="31"/>
        <v>5930</v>
      </c>
      <c r="H62" s="82">
        <f t="shared" si="31"/>
        <v>5260</v>
      </c>
      <c r="I62" s="82">
        <f t="shared" si="31"/>
        <v>5400</v>
      </c>
    </row>
    <row r="63" spans="1:9" s="78" customFormat="1" x14ac:dyDescent="0.25">
      <c r="A63" s="114">
        <v>3</v>
      </c>
      <c r="B63" s="115"/>
      <c r="C63" s="116"/>
      <c r="D63" s="75" t="s">
        <v>24</v>
      </c>
      <c r="E63" s="82">
        <f>E64</f>
        <v>0</v>
      </c>
      <c r="F63" s="82">
        <f t="shared" si="31"/>
        <v>5308.91</v>
      </c>
      <c r="G63" s="82">
        <f t="shared" si="31"/>
        <v>5930</v>
      </c>
      <c r="H63" s="82">
        <f t="shared" si="31"/>
        <v>5260</v>
      </c>
      <c r="I63" s="82">
        <f t="shared" si="31"/>
        <v>5400</v>
      </c>
    </row>
    <row r="64" spans="1:9" s="78" customFormat="1" x14ac:dyDescent="0.25">
      <c r="A64" s="117">
        <v>32</v>
      </c>
      <c r="B64" s="118"/>
      <c r="C64" s="119"/>
      <c r="D64" s="79" t="s">
        <v>37</v>
      </c>
      <c r="E64" s="82">
        <v>0</v>
      </c>
      <c r="F64" s="83">
        <v>5308.91</v>
      </c>
      <c r="G64" s="83">
        <v>5930</v>
      </c>
      <c r="H64" s="83">
        <v>5260</v>
      </c>
      <c r="I64" s="84">
        <v>5400</v>
      </c>
    </row>
    <row r="65" spans="1:9" s="87" customFormat="1" x14ac:dyDescent="0.25">
      <c r="A65" s="123" t="s">
        <v>117</v>
      </c>
      <c r="B65" s="124"/>
      <c r="C65" s="125"/>
      <c r="D65" s="73" t="s">
        <v>118</v>
      </c>
      <c r="E65" s="86">
        <f>E66</f>
        <v>0</v>
      </c>
      <c r="F65" s="86">
        <f t="shared" ref="F65:I67" si="32">F66</f>
        <v>1327.23</v>
      </c>
      <c r="G65" s="86">
        <f t="shared" si="32"/>
        <v>2990</v>
      </c>
      <c r="H65" s="86">
        <f t="shared" si="32"/>
        <v>2650</v>
      </c>
      <c r="I65" s="86">
        <f t="shared" si="32"/>
        <v>2720</v>
      </c>
    </row>
    <row r="66" spans="1:9" s="78" customFormat="1" x14ac:dyDescent="0.25">
      <c r="A66" s="120" t="s">
        <v>94</v>
      </c>
      <c r="B66" s="121"/>
      <c r="C66" s="122"/>
      <c r="D66" s="74" t="s">
        <v>95</v>
      </c>
      <c r="E66" s="82">
        <f>E67</f>
        <v>0</v>
      </c>
      <c r="F66" s="82">
        <f t="shared" si="32"/>
        <v>1327.23</v>
      </c>
      <c r="G66" s="82">
        <f t="shared" si="32"/>
        <v>2990</v>
      </c>
      <c r="H66" s="82">
        <f t="shared" si="32"/>
        <v>2650</v>
      </c>
      <c r="I66" s="82">
        <f t="shared" si="32"/>
        <v>2720</v>
      </c>
    </row>
    <row r="67" spans="1:9" s="78" customFormat="1" x14ac:dyDescent="0.25">
      <c r="A67" s="114">
        <v>3</v>
      </c>
      <c r="B67" s="115"/>
      <c r="C67" s="116"/>
      <c r="D67" s="75" t="s">
        <v>24</v>
      </c>
      <c r="E67" s="82">
        <f>E68</f>
        <v>0</v>
      </c>
      <c r="F67" s="82">
        <f t="shared" si="32"/>
        <v>1327.23</v>
      </c>
      <c r="G67" s="82">
        <f t="shared" si="32"/>
        <v>2990</v>
      </c>
      <c r="H67" s="82">
        <f t="shared" si="32"/>
        <v>2650</v>
      </c>
      <c r="I67" s="82">
        <f t="shared" si="32"/>
        <v>2720</v>
      </c>
    </row>
    <row r="68" spans="1:9" s="78" customFormat="1" x14ac:dyDescent="0.25">
      <c r="A68" s="117">
        <v>32</v>
      </c>
      <c r="B68" s="118"/>
      <c r="C68" s="119"/>
      <c r="D68" s="79" t="s">
        <v>37</v>
      </c>
      <c r="E68" s="82">
        <v>0</v>
      </c>
      <c r="F68" s="83">
        <v>1327.23</v>
      </c>
      <c r="G68" s="83">
        <v>2990</v>
      </c>
      <c r="H68" s="83">
        <v>2650</v>
      </c>
      <c r="I68" s="84">
        <v>2720</v>
      </c>
    </row>
    <row r="69" spans="1:9" s="87" customFormat="1" ht="25.5" x14ac:dyDescent="0.25">
      <c r="A69" s="123" t="s">
        <v>119</v>
      </c>
      <c r="B69" s="124"/>
      <c r="C69" s="125"/>
      <c r="D69" s="73" t="s">
        <v>120</v>
      </c>
      <c r="E69" s="86">
        <f>E70</f>
        <v>19945.72</v>
      </c>
      <c r="F69" s="86">
        <f t="shared" ref="F69:I69" si="33">F70</f>
        <v>20439.32</v>
      </c>
      <c r="G69" s="86">
        <f t="shared" si="33"/>
        <v>21320</v>
      </c>
      <c r="H69" s="86">
        <f t="shared" si="33"/>
        <v>18920</v>
      </c>
      <c r="I69" s="86">
        <f t="shared" si="33"/>
        <v>19450</v>
      </c>
    </row>
    <row r="70" spans="1:9" s="80" customFormat="1" x14ac:dyDescent="0.25">
      <c r="A70" s="120" t="s">
        <v>94</v>
      </c>
      <c r="B70" s="121"/>
      <c r="C70" s="122"/>
      <c r="D70" s="74" t="s">
        <v>95</v>
      </c>
      <c r="E70" s="81">
        <f>E71</f>
        <v>19945.72</v>
      </c>
      <c r="F70" s="81">
        <f t="shared" ref="F70:I70" si="34">F71</f>
        <v>20439.32</v>
      </c>
      <c r="G70" s="81">
        <f t="shared" si="34"/>
        <v>21320</v>
      </c>
      <c r="H70" s="81">
        <f t="shared" si="34"/>
        <v>18920</v>
      </c>
      <c r="I70" s="81">
        <f t="shared" si="34"/>
        <v>19450</v>
      </c>
    </row>
    <row r="71" spans="1:9" s="78" customFormat="1" x14ac:dyDescent="0.25">
      <c r="A71" s="114">
        <v>3</v>
      </c>
      <c r="B71" s="115"/>
      <c r="C71" s="116"/>
      <c r="D71" s="75" t="s">
        <v>24</v>
      </c>
      <c r="E71" s="82">
        <f>E72+E73</f>
        <v>19945.72</v>
      </c>
      <c r="F71" s="82">
        <f t="shared" ref="F71:I71" si="35">F72+F73</f>
        <v>20439.32</v>
      </c>
      <c r="G71" s="82">
        <f t="shared" si="35"/>
        <v>21320</v>
      </c>
      <c r="H71" s="82">
        <f t="shared" si="35"/>
        <v>18920</v>
      </c>
      <c r="I71" s="82">
        <f t="shared" si="35"/>
        <v>19450</v>
      </c>
    </row>
    <row r="72" spans="1:9" s="78" customFormat="1" x14ac:dyDescent="0.25">
      <c r="A72" s="117">
        <v>31</v>
      </c>
      <c r="B72" s="118"/>
      <c r="C72" s="119"/>
      <c r="D72" s="75" t="s">
        <v>25</v>
      </c>
      <c r="E72" s="82">
        <v>19567.25</v>
      </c>
      <c r="F72" s="83">
        <v>20041.150000000001</v>
      </c>
      <c r="G72" s="83">
        <v>20860</v>
      </c>
      <c r="H72" s="83">
        <v>18510</v>
      </c>
      <c r="I72" s="84">
        <v>19030</v>
      </c>
    </row>
    <row r="73" spans="1:9" s="78" customFormat="1" x14ac:dyDescent="0.25">
      <c r="A73" s="117">
        <v>32</v>
      </c>
      <c r="B73" s="118"/>
      <c r="C73" s="119"/>
      <c r="D73" s="79" t="s">
        <v>37</v>
      </c>
      <c r="E73" s="82">
        <v>378.47</v>
      </c>
      <c r="F73" s="83">
        <v>398.17</v>
      </c>
      <c r="G73" s="83">
        <v>460</v>
      </c>
      <c r="H73" s="83">
        <v>410</v>
      </c>
      <c r="I73" s="84">
        <v>420</v>
      </c>
    </row>
    <row r="74" spans="1:9" s="87" customFormat="1" x14ac:dyDescent="0.25">
      <c r="A74" s="123" t="s">
        <v>121</v>
      </c>
      <c r="B74" s="124"/>
      <c r="C74" s="125"/>
      <c r="D74" s="73" t="s">
        <v>122</v>
      </c>
      <c r="E74" s="86">
        <f>E75</f>
        <v>20084.89</v>
      </c>
      <c r="F74" s="86">
        <f t="shared" ref="F74:I75" si="36">F75</f>
        <v>14201.34</v>
      </c>
      <c r="G74" s="86">
        <f t="shared" si="36"/>
        <v>0</v>
      </c>
      <c r="H74" s="86">
        <f t="shared" si="36"/>
        <v>0</v>
      </c>
      <c r="I74" s="86">
        <f t="shared" si="36"/>
        <v>0</v>
      </c>
    </row>
    <row r="75" spans="1:9" s="78" customFormat="1" x14ac:dyDescent="0.25">
      <c r="A75" s="120" t="s">
        <v>94</v>
      </c>
      <c r="B75" s="121"/>
      <c r="C75" s="122"/>
      <c r="D75" s="74" t="s">
        <v>95</v>
      </c>
      <c r="E75" s="82">
        <f>E76</f>
        <v>20084.89</v>
      </c>
      <c r="F75" s="82">
        <f t="shared" si="36"/>
        <v>14201.34</v>
      </c>
      <c r="G75" s="82">
        <f t="shared" si="36"/>
        <v>0</v>
      </c>
      <c r="H75" s="82">
        <f t="shared" si="36"/>
        <v>0</v>
      </c>
      <c r="I75" s="82">
        <f t="shared" si="36"/>
        <v>0</v>
      </c>
    </row>
    <row r="76" spans="1:9" s="78" customFormat="1" x14ac:dyDescent="0.25">
      <c r="A76" s="114">
        <v>3</v>
      </c>
      <c r="B76" s="115"/>
      <c r="C76" s="116"/>
      <c r="D76" s="75" t="s">
        <v>24</v>
      </c>
      <c r="E76" s="82">
        <f>E77+E78</f>
        <v>20084.89</v>
      </c>
      <c r="F76" s="82">
        <f t="shared" ref="F76:I76" si="37">F77+F78</f>
        <v>14201.34</v>
      </c>
      <c r="G76" s="82">
        <f t="shared" si="37"/>
        <v>0</v>
      </c>
      <c r="H76" s="82">
        <f t="shared" si="37"/>
        <v>0</v>
      </c>
      <c r="I76" s="82">
        <f t="shared" si="37"/>
        <v>0</v>
      </c>
    </row>
    <row r="77" spans="1:9" s="78" customFormat="1" x14ac:dyDescent="0.25">
      <c r="A77" s="117">
        <v>31</v>
      </c>
      <c r="B77" s="118"/>
      <c r="C77" s="119"/>
      <c r="D77" s="75" t="s">
        <v>25</v>
      </c>
      <c r="E77" s="82">
        <v>0</v>
      </c>
      <c r="F77" s="83">
        <v>5707.08</v>
      </c>
      <c r="G77" s="83">
        <v>0</v>
      </c>
      <c r="H77" s="83">
        <v>0</v>
      </c>
      <c r="I77" s="84">
        <v>0</v>
      </c>
    </row>
    <row r="78" spans="1:9" s="78" customFormat="1" x14ac:dyDescent="0.25">
      <c r="A78" s="117">
        <v>32</v>
      </c>
      <c r="B78" s="118"/>
      <c r="C78" s="119"/>
      <c r="D78" s="79" t="s">
        <v>37</v>
      </c>
      <c r="E78" s="82">
        <v>20084.89</v>
      </c>
      <c r="F78" s="83">
        <v>8494.26</v>
      </c>
      <c r="G78" s="83">
        <v>0</v>
      </c>
      <c r="H78" s="83">
        <v>0</v>
      </c>
      <c r="I78" s="84">
        <v>0</v>
      </c>
    </row>
    <row r="79" spans="1:9" s="87" customFormat="1" x14ac:dyDescent="0.25">
      <c r="A79" s="123" t="s">
        <v>123</v>
      </c>
      <c r="B79" s="124"/>
      <c r="C79" s="125"/>
      <c r="D79" s="73" t="s">
        <v>124</v>
      </c>
      <c r="E79" s="86">
        <f>E80</f>
        <v>0</v>
      </c>
      <c r="F79" s="86">
        <f t="shared" ref="F79:I80" si="38">F80</f>
        <v>0</v>
      </c>
      <c r="G79" s="86">
        <f t="shared" si="38"/>
        <v>4380</v>
      </c>
      <c r="H79" s="86">
        <f t="shared" si="38"/>
        <v>3890</v>
      </c>
      <c r="I79" s="86">
        <f t="shared" si="38"/>
        <v>3990</v>
      </c>
    </row>
    <row r="80" spans="1:9" s="80" customFormat="1" x14ac:dyDescent="0.25">
      <c r="A80" s="120" t="s">
        <v>94</v>
      </c>
      <c r="B80" s="121"/>
      <c r="C80" s="122"/>
      <c r="D80" s="74" t="s">
        <v>95</v>
      </c>
      <c r="E80" s="81">
        <f>E81</f>
        <v>0</v>
      </c>
      <c r="F80" s="81">
        <f t="shared" si="38"/>
        <v>0</v>
      </c>
      <c r="G80" s="81">
        <f t="shared" si="38"/>
        <v>4380</v>
      </c>
      <c r="H80" s="81">
        <f t="shared" si="38"/>
        <v>3890</v>
      </c>
      <c r="I80" s="81">
        <f t="shared" si="38"/>
        <v>3990</v>
      </c>
    </row>
    <row r="81" spans="1:9" s="78" customFormat="1" x14ac:dyDescent="0.25">
      <c r="A81" s="114">
        <v>3</v>
      </c>
      <c r="B81" s="115"/>
      <c r="C81" s="116"/>
      <c r="D81" s="75" t="s">
        <v>24</v>
      </c>
      <c r="E81" s="82">
        <f>E82+E83</f>
        <v>0</v>
      </c>
      <c r="F81" s="82">
        <f t="shared" ref="F81:I81" si="39">F82+F83</f>
        <v>0</v>
      </c>
      <c r="G81" s="82">
        <f t="shared" si="39"/>
        <v>4380</v>
      </c>
      <c r="H81" s="82">
        <f t="shared" si="39"/>
        <v>3890</v>
      </c>
      <c r="I81" s="82">
        <f t="shared" si="39"/>
        <v>3990</v>
      </c>
    </row>
    <row r="82" spans="1:9" s="78" customFormat="1" x14ac:dyDescent="0.25">
      <c r="A82" s="117">
        <v>31</v>
      </c>
      <c r="B82" s="118"/>
      <c r="C82" s="119"/>
      <c r="D82" s="75" t="s">
        <v>25</v>
      </c>
      <c r="E82" s="82">
        <v>0</v>
      </c>
      <c r="F82" s="83">
        <v>0</v>
      </c>
      <c r="G82" s="83">
        <v>3870</v>
      </c>
      <c r="H82" s="83">
        <v>3440</v>
      </c>
      <c r="I82" s="84">
        <v>3530</v>
      </c>
    </row>
    <row r="83" spans="1:9" s="78" customFormat="1" x14ac:dyDescent="0.25">
      <c r="A83" s="117">
        <v>32</v>
      </c>
      <c r="B83" s="118"/>
      <c r="C83" s="119"/>
      <c r="D83" s="79" t="s">
        <v>37</v>
      </c>
      <c r="E83" s="82">
        <v>0</v>
      </c>
      <c r="F83" s="83">
        <v>0</v>
      </c>
      <c r="G83" s="83">
        <v>510</v>
      </c>
      <c r="H83" s="83">
        <v>450</v>
      </c>
      <c r="I83" s="84">
        <v>460</v>
      </c>
    </row>
    <row r="84" spans="1:9" s="87" customFormat="1" ht="25.5" x14ac:dyDescent="0.25">
      <c r="A84" s="123" t="s">
        <v>126</v>
      </c>
      <c r="B84" s="124"/>
      <c r="C84" s="125"/>
      <c r="D84" s="73" t="s">
        <v>125</v>
      </c>
      <c r="E84" s="86">
        <f>E85+E90+E93+E96</f>
        <v>14200.32</v>
      </c>
      <c r="F84" s="86">
        <f t="shared" ref="F84:I84" si="40">F85+F90+F93+F96</f>
        <v>142544.29999999999</v>
      </c>
      <c r="G84" s="86">
        <f t="shared" si="40"/>
        <v>74760</v>
      </c>
      <c r="H84" s="86">
        <f t="shared" si="40"/>
        <v>73290</v>
      </c>
      <c r="I84" s="86">
        <f t="shared" si="40"/>
        <v>73610</v>
      </c>
    </row>
    <row r="85" spans="1:9" s="80" customFormat="1" x14ac:dyDescent="0.25">
      <c r="A85" s="120" t="s">
        <v>94</v>
      </c>
      <c r="B85" s="121"/>
      <c r="C85" s="122"/>
      <c r="D85" s="74" t="s">
        <v>95</v>
      </c>
      <c r="E85" s="81">
        <f>E86+E88</f>
        <v>99.66</v>
      </c>
      <c r="F85" s="81">
        <f t="shared" ref="F85:I85" si="41">F86+F88</f>
        <v>9821.49</v>
      </c>
      <c r="G85" s="81">
        <f t="shared" si="41"/>
        <v>13000</v>
      </c>
      <c r="H85" s="81">
        <f t="shared" si="41"/>
        <v>11530</v>
      </c>
      <c r="I85" s="81">
        <f t="shared" si="41"/>
        <v>11850</v>
      </c>
    </row>
    <row r="86" spans="1:9" s="78" customFormat="1" x14ac:dyDescent="0.25">
      <c r="A86" s="114">
        <v>3</v>
      </c>
      <c r="B86" s="115"/>
      <c r="C86" s="116"/>
      <c r="D86" s="75" t="s">
        <v>24</v>
      </c>
      <c r="E86" s="82">
        <f>E87</f>
        <v>0</v>
      </c>
      <c r="F86" s="82">
        <f t="shared" ref="F86:I86" si="42">F87</f>
        <v>9290.6</v>
      </c>
      <c r="G86" s="82">
        <f t="shared" si="42"/>
        <v>9420</v>
      </c>
      <c r="H86" s="82">
        <f t="shared" si="42"/>
        <v>8360</v>
      </c>
      <c r="I86" s="82">
        <f t="shared" si="42"/>
        <v>8590</v>
      </c>
    </row>
    <row r="87" spans="1:9" s="78" customFormat="1" x14ac:dyDescent="0.25">
      <c r="A87" s="117">
        <v>32</v>
      </c>
      <c r="B87" s="118"/>
      <c r="C87" s="119"/>
      <c r="D87" s="79" t="s">
        <v>37</v>
      </c>
      <c r="E87" s="82">
        <v>0</v>
      </c>
      <c r="F87" s="83">
        <v>9290.6</v>
      </c>
      <c r="G87" s="83">
        <v>9420</v>
      </c>
      <c r="H87" s="83">
        <v>8360</v>
      </c>
      <c r="I87" s="84">
        <v>8590</v>
      </c>
    </row>
    <row r="88" spans="1:9" s="78" customFormat="1" ht="25.5" x14ac:dyDescent="0.25">
      <c r="A88" s="114">
        <v>4</v>
      </c>
      <c r="B88" s="115"/>
      <c r="C88" s="116"/>
      <c r="D88" s="75" t="s">
        <v>26</v>
      </c>
      <c r="E88" s="82">
        <f>E89</f>
        <v>99.66</v>
      </c>
      <c r="F88" s="82">
        <f t="shared" ref="F88:I88" si="43">F89</f>
        <v>530.89</v>
      </c>
      <c r="G88" s="82">
        <f t="shared" si="43"/>
        <v>3580</v>
      </c>
      <c r="H88" s="82">
        <f t="shared" si="43"/>
        <v>3170</v>
      </c>
      <c r="I88" s="82">
        <f t="shared" si="43"/>
        <v>3260</v>
      </c>
    </row>
    <row r="89" spans="1:9" s="78" customFormat="1" ht="25.5" x14ac:dyDescent="0.25">
      <c r="A89" s="117">
        <v>42</v>
      </c>
      <c r="B89" s="118"/>
      <c r="C89" s="119"/>
      <c r="D89" s="75" t="s">
        <v>58</v>
      </c>
      <c r="E89" s="82">
        <v>99.66</v>
      </c>
      <c r="F89" s="83">
        <v>530.89</v>
      </c>
      <c r="G89" s="83">
        <v>3580</v>
      </c>
      <c r="H89" s="83">
        <v>3170</v>
      </c>
      <c r="I89" s="84">
        <v>3260</v>
      </c>
    </row>
    <row r="90" spans="1:9" s="80" customFormat="1" ht="38.25" x14ac:dyDescent="0.25">
      <c r="A90" s="120" t="s">
        <v>97</v>
      </c>
      <c r="B90" s="121"/>
      <c r="C90" s="122"/>
      <c r="D90" s="74" t="s">
        <v>96</v>
      </c>
      <c r="E90" s="81">
        <f>E91</f>
        <v>7886.07</v>
      </c>
      <c r="F90" s="81">
        <f t="shared" ref="F90:I91" si="44">F91</f>
        <v>132722.81</v>
      </c>
      <c r="G90" s="81">
        <f t="shared" si="44"/>
        <v>61260</v>
      </c>
      <c r="H90" s="81">
        <f t="shared" si="44"/>
        <v>61260</v>
      </c>
      <c r="I90" s="81">
        <f t="shared" si="44"/>
        <v>61260</v>
      </c>
    </row>
    <row r="91" spans="1:9" s="78" customFormat="1" ht="25.5" x14ac:dyDescent="0.25">
      <c r="A91" s="114">
        <v>4</v>
      </c>
      <c r="B91" s="115"/>
      <c r="C91" s="116"/>
      <c r="D91" s="75" t="s">
        <v>26</v>
      </c>
      <c r="E91" s="82">
        <f>E92</f>
        <v>7886.07</v>
      </c>
      <c r="F91" s="82">
        <f t="shared" si="44"/>
        <v>132722.81</v>
      </c>
      <c r="G91" s="82">
        <f t="shared" si="44"/>
        <v>61260</v>
      </c>
      <c r="H91" s="82">
        <f t="shared" si="44"/>
        <v>61260</v>
      </c>
      <c r="I91" s="82">
        <f t="shared" si="44"/>
        <v>61260</v>
      </c>
    </row>
    <row r="92" spans="1:9" s="78" customFormat="1" ht="25.5" x14ac:dyDescent="0.25">
      <c r="A92" s="117">
        <v>42</v>
      </c>
      <c r="B92" s="118"/>
      <c r="C92" s="119"/>
      <c r="D92" s="75" t="s">
        <v>58</v>
      </c>
      <c r="E92" s="82">
        <v>7886.07</v>
      </c>
      <c r="F92" s="83">
        <v>132722.81</v>
      </c>
      <c r="G92" s="83">
        <v>61260</v>
      </c>
      <c r="H92" s="83">
        <v>61260</v>
      </c>
      <c r="I92" s="84">
        <v>61260</v>
      </c>
    </row>
    <row r="93" spans="1:9" s="80" customFormat="1" x14ac:dyDescent="0.25">
      <c r="A93" s="120" t="s">
        <v>100</v>
      </c>
      <c r="B93" s="121"/>
      <c r="C93" s="122"/>
      <c r="D93" s="74" t="s">
        <v>98</v>
      </c>
      <c r="E93" s="81">
        <f>E94</f>
        <v>4937.13</v>
      </c>
      <c r="F93" s="81">
        <f t="shared" ref="F93:I94" si="45">F94</f>
        <v>0</v>
      </c>
      <c r="G93" s="81">
        <f t="shared" si="45"/>
        <v>500</v>
      </c>
      <c r="H93" s="81">
        <f t="shared" si="45"/>
        <v>500</v>
      </c>
      <c r="I93" s="81">
        <f t="shared" si="45"/>
        <v>500</v>
      </c>
    </row>
    <row r="94" spans="1:9" s="78" customFormat="1" ht="25.5" x14ac:dyDescent="0.25">
      <c r="A94" s="114">
        <v>4</v>
      </c>
      <c r="B94" s="115"/>
      <c r="C94" s="116"/>
      <c r="D94" s="75" t="s">
        <v>26</v>
      </c>
      <c r="E94" s="82">
        <f>E95</f>
        <v>4937.13</v>
      </c>
      <c r="F94" s="82">
        <f t="shared" si="45"/>
        <v>0</v>
      </c>
      <c r="G94" s="82">
        <f t="shared" si="45"/>
        <v>500</v>
      </c>
      <c r="H94" s="82">
        <f t="shared" si="45"/>
        <v>500</v>
      </c>
      <c r="I94" s="82">
        <f t="shared" si="45"/>
        <v>500</v>
      </c>
    </row>
    <row r="95" spans="1:9" s="78" customFormat="1" ht="25.5" x14ac:dyDescent="0.25">
      <c r="A95" s="117">
        <v>42</v>
      </c>
      <c r="B95" s="118"/>
      <c r="C95" s="119"/>
      <c r="D95" s="75" t="s">
        <v>58</v>
      </c>
      <c r="E95" s="82">
        <v>4937.13</v>
      </c>
      <c r="F95" s="83">
        <v>0</v>
      </c>
      <c r="G95" s="83">
        <v>500</v>
      </c>
      <c r="H95" s="83">
        <v>500</v>
      </c>
      <c r="I95" s="84">
        <v>500</v>
      </c>
    </row>
    <row r="96" spans="1:9" s="80" customFormat="1" x14ac:dyDescent="0.25">
      <c r="A96" s="120" t="s">
        <v>107</v>
      </c>
      <c r="B96" s="121"/>
      <c r="C96" s="122"/>
      <c r="D96" s="74" t="s">
        <v>108</v>
      </c>
      <c r="E96" s="81">
        <f>E97</f>
        <v>1277.46</v>
      </c>
      <c r="F96" s="81">
        <f t="shared" ref="F96:I97" si="46">F97</f>
        <v>0</v>
      </c>
      <c r="G96" s="81">
        <f t="shared" si="46"/>
        <v>0</v>
      </c>
      <c r="H96" s="81">
        <f t="shared" si="46"/>
        <v>0</v>
      </c>
      <c r="I96" s="81">
        <f t="shared" si="46"/>
        <v>0</v>
      </c>
    </row>
    <row r="97" spans="1:9" s="78" customFormat="1" ht="25.5" x14ac:dyDescent="0.25">
      <c r="A97" s="114">
        <v>4</v>
      </c>
      <c r="B97" s="115"/>
      <c r="C97" s="116"/>
      <c r="D97" s="75" t="s">
        <v>26</v>
      </c>
      <c r="E97" s="82">
        <f>E98</f>
        <v>1277.46</v>
      </c>
      <c r="F97" s="82">
        <f t="shared" si="46"/>
        <v>0</v>
      </c>
      <c r="G97" s="82">
        <f t="shared" si="46"/>
        <v>0</v>
      </c>
      <c r="H97" s="82">
        <f t="shared" si="46"/>
        <v>0</v>
      </c>
      <c r="I97" s="82">
        <f t="shared" si="46"/>
        <v>0</v>
      </c>
    </row>
    <row r="98" spans="1:9" s="78" customFormat="1" ht="25.5" x14ac:dyDescent="0.25">
      <c r="A98" s="117">
        <v>42</v>
      </c>
      <c r="B98" s="118"/>
      <c r="C98" s="119"/>
      <c r="D98" s="75" t="s">
        <v>58</v>
      </c>
      <c r="E98" s="82">
        <v>1277.46</v>
      </c>
      <c r="F98" s="83">
        <v>0</v>
      </c>
      <c r="G98" s="83">
        <v>0</v>
      </c>
      <c r="H98" s="83">
        <v>0</v>
      </c>
      <c r="I98" s="84">
        <v>0</v>
      </c>
    </row>
    <row r="99" spans="1:9" s="87" customFormat="1" ht="38.25" x14ac:dyDescent="0.25">
      <c r="A99" s="123" t="s">
        <v>127</v>
      </c>
      <c r="B99" s="124"/>
      <c r="C99" s="125"/>
      <c r="D99" s="73" t="s">
        <v>128</v>
      </c>
      <c r="E99" s="86">
        <f>E100+E103</f>
        <v>3567.2</v>
      </c>
      <c r="F99" s="86">
        <f t="shared" ref="F99:I99" si="47">F100+F103</f>
        <v>3981.69</v>
      </c>
      <c r="G99" s="86">
        <f t="shared" si="47"/>
        <v>7570</v>
      </c>
      <c r="H99" s="86">
        <f t="shared" si="47"/>
        <v>6760</v>
      </c>
      <c r="I99" s="86">
        <f t="shared" si="47"/>
        <v>6940</v>
      </c>
    </row>
    <row r="100" spans="1:9" s="80" customFormat="1" ht="25.5" x14ac:dyDescent="0.25">
      <c r="A100" s="120" t="s">
        <v>103</v>
      </c>
      <c r="B100" s="121"/>
      <c r="C100" s="122"/>
      <c r="D100" s="74" t="s">
        <v>104</v>
      </c>
      <c r="E100" s="81">
        <f>E101</f>
        <v>0</v>
      </c>
      <c r="F100" s="81">
        <f t="shared" ref="F100:I101" si="48">F101</f>
        <v>398.17</v>
      </c>
      <c r="G100" s="81">
        <f t="shared" si="48"/>
        <v>400</v>
      </c>
      <c r="H100" s="81">
        <f t="shared" si="48"/>
        <v>400</v>
      </c>
      <c r="I100" s="81">
        <f t="shared" si="48"/>
        <v>400</v>
      </c>
    </row>
    <row r="101" spans="1:9" s="78" customFormat="1" x14ac:dyDescent="0.25">
      <c r="A101" s="114">
        <v>3</v>
      </c>
      <c r="B101" s="115"/>
      <c r="C101" s="116"/>
      <c r="D101" s="75" t="s">
        <v>24</v>
      </c>
      <c r="E101" s="82">
        <f>E102</f>
        <v>0</v>
      </c>
      <c r="F101" s="82">
        <f t="shared" si="48"/>
        <v>398.17</v>
      </c>
      <c r="G101" s="82">
        <f t="shared" si="48"/>
        <v>400</v>
      </c>
      <c r="H101" s="82">
        <f t="shared" si="48"/>
        <v>400</v>
      </c>
      <c r="I101" s="82">
        <f t="shared" si="48"/>
        <v>400</v>
      </c>
    </row>
    <row r="102" spans="1:9" s="78" customFormat="1" x14ac:dyDescent="0.25">
      <c r="A102" s="117">
        <v>32</v>
      </c>
      <c r="B102" s="118"/>
      <c r="C102" s="119"/>
      <c r="D102" s="79" t="s">
        <v>37</v>
      </c>
      <c r="E102" s="82">
        <v>0</v>
      </c>
      <c r="F102" s="83">
        <v>398.17</v>
      </c>
      <c r="G102" s="83">
        <v>400</v>
      </c>
      <c r="H102" s="83">
        <v>400</v>
      </c>
      <c r="I102" s="84">
        <v>400</v>
      </c>
    </row>
    <row r="103" spans="1:9" s="80" customFormat="1" ht="25.5" x14ac:dyDescent="0.25">
      <c r="A103" s="120" t="s">
        <v>129</v>
      </c>
      <c r="B103" s="121"/>
      <c r="C103" s="122"/>
      <c r="D103" s="74" t="s">
        <v>130</v>
      </c>
      <c r="E103" s="81">
        <f>E104</f>
        <v>3567.2</v>
      </c>
      <c r="F103" s="81">
        <f t="shared" ref="F103:I104" si="49">F104</f>
        <v>3583.52</v>
      </c>
      <c r="G103" s="81">
        <f t="shared" si="49"/>
        <v>7170</v>
      </c>
      <c r="H103" s="81">
        <f t="shared" si="49"/>
        <v>6360</v>
      </c>
      <c r="I103" s="81">
        <f t="shared" si="49"/>
        <v>6540</v>
      </c>
    </row>
    <row r="104" spans="1:9" s="78" customFormat="1" x14ac:dyDescent="0.25">
      <c r="A104" s="114">
        <v>3</v>
      </c>
      <c r="B104" s="115"/>
      <c r="C104" s="116"/>
      <c r="D104" s="75" t="s">
        <v>24</v>
      </c>
      <c r="E104" s="82">
        <f>E105</f>
        <v>3567.2</v>
      </c>
      <c r="F104" s="82">
        <f t="shared" si="49"/>
        <v>3583.52</v>
      </c>
      <c r="G104" s="82">
        <f t="shared" si="49"/>
        <v>7170</v>
      </c>
      <c r="H104" s="82">
        <f t="shared" si="49"/>
        <v>6360</v>
      </c>
      <c r="I104" s="82">
        <f t="shared" si="49"/>
        <v>6540</v>
      </c>
    </row>
    <row r="105" spans="1:9" s="78" customFormat="1" x14ac:dyDescent="0.25">
      <c r="A105" s="117">
        <v>32</v>
      </c>
      <c r="B105" s="118"/>
      <c r="C105" s="119"/>
      <c r="D105" s="79" t="s">
        <v>37</v>
      </c>
      <c r="E105" s="82">
        <v>3567.2</v>
      </c>
      <c r="F105" s="83">
        <v>3583.52</v>
      </c>
      <c r="G105" s="83">
        <v>7170</v>
      </c>
      <c r="H105" s="83">
        <v>6360</v>
      </c>
      <c r="I105" s="84">
        <v>6540</v>
      </c>
    </row>
    <row r="106" spans="1:9" s="87" customFormat="1" ht="63.75" x14ac:dyDescent="0.25">
      <c r="A106" s="123" t="s">
        <v>131</v>
      </c>
      <c r="B106" s="124"/>
      <c r="C106" s="125"/>
      <c r="D106" s="73" t="s">
        <v>132</v>
      </c>
      <c r="E106" s="86">
        <f>E107</f>
        <v>667.65</v>
      </c>
      <c r="F106" s="86">
        <f t="shared" ref="F106:I108" si="50">F107</f>
        <v>929.06</v>
      </c>
      <c r="G106" s="86">
        <f t="shared" si="50"/>
        <v>1060</v>
      </c>
      <c r="H106" s="86">
        <f t="shared" si="50"/>
        <v>940</v>
      </c>
      <c r="I106" s="86">
        <f t="shared" si="50"/>
        <v>970</v>
      </c>
    </row>
    <row r="107" spans="1:9" s="80" customFormat="1" x14ac:dyDescent="0.25">
      <c r="A107" s="120" t="s">
        <v>94</v>
      </c>
      <c r="B107" s="121"/>
      <c r="C107" s="122"/>
      <c r="D107" s="74" t="s">
        <v>95</v>
      </c>
      <c r="E107" s="81">
        <f>E108</f>
        <v>667.65</v>
      </c>
      <c r="F107" s="81">
        <f t="shared" si="50"/>
        <v>929.06</v>
      </c>
      <c r="G107" s="81">
        <f t="shared" si="50"/>
        <v>1060</v>
      </c>
      <c r="H107" s="81">
        <f t="shared" si="50"/>
        <v>940</v>
      </c>
      <c r="I107" s="81">
        <f t="shared" si="50"/>
        <v>970</v>
      </c>
    </row>
    <row r="108" spans="1:9" s="78" customFormat="1" x14ac:dyDescent="0.25">
      <c r="A108" s="114">
        <v>3</v>
      </c>
      <c r="B108" s="115"/>
      <c r="C108" s="116"/>
      <c r="D108" s="75" t="s">
        <v>24</v>
      </c>
      <c r="E108" s="82">
        <f>E109</f>
        <v>667.65</v>
      </c>
      <c r="F108" s="82">
        <f t="shared" si="50"/>
        <v>929.06</v>
      </c>
      <c r="G108" s="82">
        <f t="shared" si="50"/>
        <v>1060</v>
      </c>
      <c r="H108" s="82">
        <f t="shared" si="50"/>
        <v>940</v>
      </c>
      <c r="I108" s="82">
        <f t="shared" si="50"/>
        <v>970</v>
      </c>
    </row>
    <row r="109" spans="1:9" s="78" customFormat="1" x14ac:dyDescent="0.25">
      <c r="A109" s="117">
        <v>32</v>
      </c>
      <c r="B109" s="118"/>
      <c r="C109" s="119"/>
      <c r="D109" s="79" t="s">
        <v>37</v>
      </c>
      <c r="E109" s="82">
        <v>667.65</v>
      </c>
      <c r="F109" s="83">
        <v>929.06</v>
      </c>
      <c r="G109" s="83">
        <v>1060</v>
      </c>
      <c r="H109" s="83">
        <v>940</v>
      </c>
      <c r="I109" s="84">
        <v>970</v>
      </c>
    </row>
    <row r="110" spans="1:9" s="87" customFormat="1" ht="51" x14ac:dyDescent="0.25">
      <c r="A110" s="123" t="s">
        <v>133</v>
      </c>
      <c r="B110" s="124"/>
      <c r="C110" s="125"/>
      <c r="D110" s="73" t="s">
        <v>134</v>
      </c>
      <c r="E110" s="86">
        <f>E111+E114</f>
        <v>20316.919999999998</v>
      </c>
      <c r="F110" s="86">
        <f t="shared" ref="F110:I110" si="51">F111+F114</f>
        <v>48974.720000000001</v>
      </c>
      <c r="G110" s="86">
        <f t="shared" si="51"/>
        <v>0</v>
      </c>
      <c r="H110" s="86">
        <f t="shared" si="51"/>
        <v>0</v>
      </c>
      <c r="I110" s="86">
        <f t="shared" si="51"/>
        <v>5180</v>
      </c>
    </row>
    <row r="111" spans="1:9" s="80" customFormat="1" ht="15" customHeight="1" x14ac:dyDescent="0.25">
      <c r="A111" s="120" t="s">
        <v>94</v>
      </c>
      <c r="B111" s="121"/>
      <c r="C111" s="122"/>
      <c r="D111" s="74" t="s">
        <v>95</v>
      </c>
      <c r="E111" s="81">
        <f>E112</f>
        <v>0</v>
      </c>
      <c r="F111" s="81">
        <f t="shared" ref="F111:I112" si="52">F112</f>
        <v>16324.91</v>
      </c>
      <c r="G111" s="81">
        <f t="shared" si="52"/>
        <v>0</v>
      </c>
      <c r="H111" s="81">
        <f t="shared" si="52"/>
        <v>0</v>
      </c>
      <c r="I111" s="81">
        <f t="shared" si="52"/>
        <v>0</v>
      </c>
    </row>
    <row r="112" spans="1:9" s="78" customFormat="1" x14ac:dyDescent="0.25">
      <c r="A112" s="114">
        <v>3</v>
      </c>
      <c r="B112" s="115"/>
      <c r="C112" s="116"/>
      <c r="D112" s="75" t="s">
        <v>24</v>
      </c>
      <c r="E112" s="82">
        <f>E113</f>
        <v>0</v>
      </c>
      <c r="F112" s="82">
        <f t="shared" si="52"/>
        <v>16324.91</v>
      </c>
      <c r="G112" s="82">
        <f t="shared" si="52"/>
        <v>0</v>
      </c>
      <c r="H112" s="82">
        <f t="shared" si="52"/>
        <v>0</v>
      </c>
      <c r="I112" s="82">
        <f t="shared" si="52"/>
        <v>0</v>
      </c>
    </row>
    <row r="113" spans="1:9" s="78" customFormat="1" x14ac:dyDescent="0.25">
      <c r="A113" s="117">
        <v>31</v>
      </c>
      <c r="B113" s="118"/>
      <c r="C113" s="119"/>
      <c r="D113" s="75" t="s">
        <v>25</v>
      </c>
      <c r="E113" s="82">
        <v>0</v>
      </c>
      <c r="F113" s="83">
        <v>16324.91</v>
      </c>
      <c r="G113" s="83">
        <v>0</v>
      </c>
      <c r="H113" s="83">
        <v>0</v>
      </c>
      <c r="I113" s="84">
        <v>0</v>
      </c>
    </row>
    <row r="114" spans="1:9" s="80" customFormat="1" ht="25.5" x14ac:dyDescent="0.25">
      <c r="A114" s="120" t="s">
        <v>129</v>
      </c>
      <c r="B114" s="121"/>
      <c r="C114" s="122"/>
      <c r="D114" s="74" t="s">
        <v>130</v>
      </c>
      <c r="E114" s="81">
        <f>E115</f>
        <v>20316.919999999998</v>
      </c>
      <c r="F114" s="81">
        <f t="shared" ref="F114:I114" si="53">F115</f>
        <v>32649.809999999998</v>
      </c>
      <c r="G114" s="81">
        <f t="shared" si="53"/>
        <v>0</v>
      </c>
      <c r="H114" s="81">
        <f t="shared" si="53"/>
        <v>0</v>
      </c>
      <c r="I114" s="81">
        <f t="shared" si="53"/>
        <v>5180</v>
      </c>
    </row>
    <row r="115" spans="1:9" s="78" customFormat="1" x14ac:dyDescent="0.25">
      <c r="A115" s="114">
        <v>3</v>
      </c>
      <c r="B115" s="115"/>
      <c r="C115" s="116"/>
      <c r="D115" s="75" t="s">
        <v>24</v>
      </c>
      <c r="E115" s="82">
        <f>E116+E117</f>
        <v>20316.919999999998</v>
      </c>
      <c r="F115" s="82">
        <f t="shared" ref="F115:I115" si="54">F116+F117</f>
        <v>32649.809999999998</v>
      </c>
      <c r="G115" s="82">
        <f t="shared" si="54"/>
        <v>0</v>
      </c>
      <c r="H115" s="82">
        <f t="shared" si="54"/>
        <v>0</v>
      </c>
      <c r="I115" s="82">
        <f t="shared" si="54"/>
        <v>5180</v>
      </c>
    </row>
    <row r="116" spans="1:9" s="78" customFormat="1" x14ac:dyDescent="0.25">
      <c r="A116" s="117">
        <v>31</v>
      </c>
      <c r="B116" s="118"/>
      <c r="C116" s="119"/>
      <c r="D116" s="75" t="s">
        <v>25</v>
      </c>
      <c r="E116" s="82">
        <v>18927.66</v>
      </c>
      <c r="F116" s="83">
        <v>29597.19</v>
      </c>
      <c r="G116" s="83">
        <v>0</v>
      </c>
      <c r="H116" s="83">
        <v>0</v>
      </c>
      <c r="I116" s="84">
        <v>5180</v>
      </c>
    </row>
    <row r="117" spans="1:9" s="78" customFormat="1" x14ac:dyDescent="0.25">
      <c r="A117" s="117">
        <v>32</v>
      </c>
      <c r="B117" s="118"/>
      <c r="C117" s="119"/>
      <c r="D117" s="79" t="s">
        <v>37</v>
      </c>
      <c r="E117" s="82">
        <v>1389.26</v>
      </c>
      <c r="F117" s="83">
        <v>3052.62</v>
      </c>
      <c r="G117" s="83">
        <v>0</v>
      </c>
      <c r="H117" s="83">
        <v>0</v>
      </c>
      <c r="I117" s="84">
        <v>0</v>
      </c>
    </row>
    <row r="118" spans="1:9" s="87" customFormat="1" ht="63.75" x14ac:dyDescent="0.25">
      <c r="A118" s="123" t="s">
        <v>135</v>
      </c>
      <c r="B118" s="124"/>
      <c r="C118" s="125"/>
      <c r="D118" s="73" t="s">
        <v>136</v>
      </c>
      <c r="E118" s="86">
        <f>E119+E122</f>
        <v>0</v>
      </c>
      <c r="F118" s="86">
        <f t="shared" ref="F118:I118" si="55">F119+F122</f>
        <v>25841.129999999997</v>
      </c>
      <c r="G118" s="86">
        <f t="shared" si="55"/>
        <v>72650</v>
      </c>
      <c r="H118" s="86">
        <f t="shared" si="55"/>
        <v>49260</v>
      </c>
      <c r="I118" s="86">
        <f t="shared" si="55"/>
        <v>50640</v>
      </c>
    </row>
    <row r="119" spans="1:9" s="80" customFormat="1" ht="15" customHeight="1" x14ac:dyDescent="0.25">
      <c r="A119" s="120" t="s">
        <v>94</v>
      </c>
      <c r="B119" s="121"/>
      <c r="C119" s="122"/>
      <c r="D119" s="74" t="s">
        <v>95</v>
      </c>
      <c r="E119" s="81">
        <f>E120</f>
        <v>0</v>
      </c>
      <c r="F119" s="81">
        <f t="shared" ref="F119:F120" si="56">F120</f>
        <v>7432.48</v>
      </c>
      <c r="G119" s="81">
        <f t="shared" ref="G119:G120" si="57">G120</f>
        <v>39420</v>
      </c>
      <c r="H119" s="81">
        <f t="shared" ref="H119:H120" si="58">H120</f>
        <v>19790</v>
      </c>
      <c r="I119" s="81">
        <f t="shared" ref="I119:I120" si="59">I120</f>
        <v>20340</v>
      </c>
    </row>
    <row r="120" spans="1:9" s="78" customFormat="1" x14ac:dyDescent="0.25">
      <c r="A120" s="114">
        <v>3</v>
      </c>
      <c r="B120" s="115"/>
      <c r="C120" s="116"/>
      <c r="D120" s="75" t="s">
        <v>24</v>
      </c>
      <c r="E120" s="82">
        <f>E121</f>
        <v>0</v>
      </c>
      <c r="F120" s="82">
        <f t="shared" si="56"/>
        <v>7432.48</v>
      </c>
      <c r="G120" s="82">
        <f t="shared" si="57"/>
        <v>39420</v>
      </c>
      <c r="H120" s="82">
        <f t="shared" si="58"/>
        <v>19790</v>
      </c>
      <c r="I120" s="82">
        <f t="shared" si="59"/>
        <v>20340</v>
      </c>
    </row>
    <row r="121" spans="1:9" s="78" customFormat="1" x14ac:dyDescent="0.25">
      <c r="A121" s="117">
        <v>31</v>
      </c>
      <c r="B121" s="118"/>
      <c r="C121" s="119"/>
      <c r="D121" s="75" t="s">
        <v>25</v>
      </c>
      <c r="E121" s="82">
        <v>0</v>
      </c>
      <c r="F121" s="83">
        <v>7432.48</v>
      </c>
      <c r="G121" s="83">
        <v>39420</v>
      </c>
      <c r="H121" s="83">
        <v>19790</v>
      </c>
      <c r="I121" s="84">
        <v>20340</v>
      </c>
    </row>
    <row r="122" spans="1:9" s="80" customFormat="1" ht="25.5" x14ac:dyDescent="0.25">
      <c r="A122" s="120" t="s">
        <v>129</v>
      </c>
      <c r="B122" s="121"/>
      <c r="C122" s="122"/>
      <c r="D122" s="74" t="s">
        <v>130</v>
      </c>
      <c r="E122" s="81">
        <f>E123</f>
        <v>0</v>
      </c>
      <c r="F122" s="81">
        <f t="shared" ref="F122" si="60">F123</f>
        <v>18408.649999999998</v>
      </c>
      <c r="G122" s="81">
        <f t="shared" ref="G122" si="61">G123</f>
        <v>33230</v>
      </c>
      <c r="H122" s="81">
        <f t="shared" ref="H122" si="62">H123</f>
        <v>29470</v>
      </c>
      <c r="I122" s="81">
        <f t="shared" ref="I122" si="63">I123</f>
        <v>30300</v>
      </c>
    </row>
    <row r="123" spans="1:9" s="78" customFormat="1" x14ac:dyDescent="0.25">
      <c r="A123" s="114">
        <v>3</v>
      </c>
      <c r="B123" s="115"/>
      <c r="C123" s="116"/>
      <c r="D123" s="75" t="s">
        <v>24</v>
      </c>
      <c r="E123" s="82">
        <f>E124+E125</f>
        <v>0</v>
      </c>
      <c r="F123" s="82">
        <f t="shared" ref="F123" si="64">F124+F125</f>
        <v>18408.649999999998</v>
      </c>
      <c r="G123" s="82">
        <f t="shared" ref="G123" si="65">G124+G125</f>
        <v>33230</v>
      </c>
      <c r="H123" s="82">
        <f t="shared" ref="H123" si="66">H124+H125</f>
        <v>29470</v>
      </c>
      <c r="I123" s="82">
        <f t="shared" ref="I123" si="67">I124+I125</f>
        <v>30300</v>
      </c>
    </row>
    <row r="124" spans="1:9" s="78" customFormat="1" x14ac:dyDescent="0.25">
      <c r="A124" s="117">
        <v>31</v>
      </c>
      <c r="B124" s="118"/>
      <c r="C124" s="119"/>
      <c r="D124" s="75" t="s">
        <v>25</v>
      </c>
      <c r="E124" s="82">
        <v>0</v>
      </c>
      <c r="F124" s="83">
        <v>17041.599999999999</v>
      </c>
      <c r="G124" s="83">
        <v>29830</v>
      </c>
      <c r="H124" s="83">
        <v>26460</v>
      </c>
      <c r="I124" s="84">
        <v>27200</v>
      </c>
    </row>
    <row r="125" spans="1:9" s="78" customFormat="1" x14ac:dyDescent="0.25">
      <c r="A125" s="117">
        <v>32</v>
      </c>
      <c r="B125" s="118"/>
      <c r="C125" s="119"/>
      <c r="D125" s="79" t="s">
        <v>37</v>
      </c>
      <c r="E125" s="82">
        <v>0</v>
      </c>
      <c r="F125" s="83">
        <v>1367.05</v>
      </c>
      <c r="G125" s="83">
        <v>3400</v>
      </c>
      <c r="H125" s="83">
        <v>3010</v>
      </c>
      <c r="I125" s="84">
        <v>3100</v>
      </c>
    </row>
  </sheetData>
  <mergeCells count="123">
    <mergeCell ref="A121:C121"/>
    <mergeCell ref="A122:C122"/>
    <mergeCell ref="A123:C123"/>
    <mergeCell ref="A124:C124"/>
    <mergeCell ref="A125:C125"/>
    <mergeCell ref="A117:C117"/>
    <mergeCell ref="A116:C116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8:C88"/>
    <mergeCell ref="A89:C89"/>
    <mergeCell ref="A90:C90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2:C42"/>
    <mergeCell ref="A43:C43"/>
    <mergeCell ref="A44:C44"/>
    <mergeCell ref="A45:C45"/>
    <mergeCell ref="A46:C46"/>
    <mergeCell ref="A47:C47"/>
    <mergeCell ref="A22:C22"/>
    <mergeCell ref="A23:C23"/>
    <mergeCell ref="A24:C24"/>
    <mergeCell ref="A25:C25"/>
    <mergeCell ref="A37:C37"/>
    <mergeCell ref="A38:C38"/>
    <mergeCell ref="A39:C39"/>
    <mergeCell ref="A40:C40"/>
    <mergeCell ref="A41:C41"/>
    <mergeCell ref="A12:C12"/>
    <mergeCell ref="A7:C7"/>
    <mergeCell ref="A8:C8"/>
    <mergeCell ref="A1:I1"/>
    <mergeCell ref="A3:I3"/>
    <mergeCell ref="A5:C5"/>
    <mergeCell ref="A6:C6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2022-08-16T05:37:11Z</cp:lastPrinted>
  <dcterms:created xsi:type="dcterms:W3CDTF">2022-08-12T12:51:27Z</dcterms:created>
  <dcterms:modified xsi:type="dcterms:W3CDTF">2023-01-11T10:34:31Z</dcterms:modified>
</cp:coreProperties>
</file>